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7" i="7" l="1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<sst xmlns="http://schemas.openxmlformats.org/spreadsheetml/2006/main" count="1358" uniqueCount="671">
  <si>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</si>
  <si>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</si>
  <si>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</si>
  <si>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</si>
  <si>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</si>
  <si>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</si>
  <si>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</si>
  <si>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</si>
  <si>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</si>
  <si>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</si>
  <si>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</si>
  <si>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</si>
  <si>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</si>
  <si>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</si>
  <si>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</si>
  <si>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</si>
  <si>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</si>
  <si>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</si>
  <si>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</si>
  <si>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</si>
  <si>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</si>
  <si>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</si>
  <si>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</si>
  <si>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</si>
  <si>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</si>
  <si>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</si>
  <si>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</si>
  <si>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</si>
  <si>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</si>
  <si>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</si>
  <si>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</si>
  <si>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</si>
  <si>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</si>
  <si>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</si>
  <si>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</si>
  <si>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</si>
  <si>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</si>
  <si>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</si>
  <si>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</si>
  <si>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</si>
  <si>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</si>
  <si>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</si>
  <si>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</si>
  <si>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</si>
  <si>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</si>
  <si>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</si>
  <si>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</si>
  <si>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</si>
  <si>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</si>
  <si>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</si>
  <si>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</si>
  <si>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</si>
  <si>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</si>
  <si>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</si>
  <si>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</si>
  <si>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</si>
  <si>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</si>
  <si>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</si>
  <si>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</si>
  <si>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</si>
  <si>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</si>
  <si>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</si>
  <si>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</si>
  <si>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</si>
  <si>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</si>
  <si>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</si>
  <si>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</si>
  <si>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</si>
  <si>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</si>
  <si>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</si>
  <si>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</si>
  <si>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</si>
  <si>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</si>
  <si>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</si>
  <si>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</si>
  <si>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</si>
  <si>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</si>
  <si>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</si>
  <si>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</si>
  <si>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</si>
  <si>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</si>
  <si>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</si>
  <si>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</si>
  <si>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</si>
  <si>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</si>
  <si>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</si>
  <si>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</si>
  <si>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</si>
  <si>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</si>
  <si>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</si>
  <si>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</si>
  <si>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</si>
  <si>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</si>
  <si>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</si>
  <si>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</si>
  <si>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</si>
  <si>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</si>
  <si>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</si>
  <si>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</si>
  <si>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</si>
  <si>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</si>
  <si>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</si>
  <si>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</si>
  <si>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</si>
  <si>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</si>
  <si>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</si>
  <si>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</si>
  <si>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</si>
  <si>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</si>
  <si>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</si>
  <si>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</si>
  <si>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</si>
  <si>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</si>
  <si>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</si>
  <si>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</si>
  <si>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</si>
  <si>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</si>
  <si>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</si>
  <si>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</si>
  <si>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</si>
  <si>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</si>
  <si>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</si>
  <si>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</si>
  <si>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</si>
  <si>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</si>
  <si>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</si>
  <si>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</si>
  <si>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</si>
  <si>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</si>
  <si>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</si>
  <si>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</si>
  <si>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</si>
  <si>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</si>
  <si>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</si>
  <si>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</si>
  <si>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</si>
  <si>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</si>
  <si>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</si>
  <si>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</si>
  <si>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</si>
  <si>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</si>
  <si>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</si>
  <si>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</si>
  <si>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</si>
  <si>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</si>
  <si>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</si>
  <si>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</si>
  <si>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</si>
  <si>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</si>
  <si>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</si>
  <si>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</si>
  <si>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</si>
  <si>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</si>
  <si>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</si>
  <si>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</si>
  <si>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</si>
  <si>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</si>
  <si>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</si>
  <si>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</si>
  <si>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</si>
  <si>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</si>
  <si>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</si>
  <si>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</si>
  <si>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</si>
  <si>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</si>
  <si>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</si>
  <si>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</si>
  <si>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</si>
  <si>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</si>
  <si>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</si>
  <si>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</si>
  <si>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</si>
  <si>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</si>
  <si>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</si>
  <si>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</si>
  <si>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</si>
  <si>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</si>
  <si>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</si>
  <si>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</si>
  <si>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</si>
  <si>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</si>
  <si>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</si>
  <si>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</si>
  <si>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</si>
  <si>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</si>
  <si>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</si>
  <si>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</si>
  <si>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</si>
  <si>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</si>
  <si>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</si>
  <si>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</si>
  <si>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</si>
  <si>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</si>
  <si>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</si>
  <si>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</si>
  <si>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</si>
  <si>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</si>
  <si>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</si>
  <si>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</si>
  <si>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</si>
  <si>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</si>
  <si>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</si>
  <si>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</si>
  <si>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</si>
  <si>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</si>
  <si>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</si>
  <si>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</si>
  <si>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</si>
  <si>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</si>
  <si>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</si>
  <si>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</si>
  <si>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</si>
  <si>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</si>
  <si>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</si>
  <si>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</si>
  <si>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</si>
  <si>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</si>
  <si>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</si>
  <si>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</si>
  <si>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</si>
  <si>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</si>
  <si>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</si>
  <si>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</si>
  <si>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</si>
  <si>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</si>
  <si>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</si>
  <si>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</si>
  <si>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</si>
  <si>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</si>
  <si>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</si>
  <si>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</si>
  <si>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</si>
  <si>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</si>
  <si>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</si>
  <si>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</si>
  <si>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</si>
  <si>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</si>
  <si>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</si>
  <si>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</si>
  <si>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</si>
  <si>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</si>
  <si>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</si>
  <si>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</si>
  <si>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</si>
  <si>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</si>
  <si>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</si>
  <si>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</si>
  <si>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</si>
  <si>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</si>
  <si>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</si>
  <si>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</si>
  <si>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</si>
  <si>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</si>
  <si>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</si>
  <si>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</si>
  <si>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</si>
  <si>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</si>
  <si>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</si>
  <si>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</si>
  <si>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</si>
  <si>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</si>
  <si>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</si>
  <si>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</si>
  <si>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</si>
  <si>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</si>
  <si>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</si>
  <si>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</si>
  <si>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</si>
  <si>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</si>
  <si>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</si>
  <si>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</si>
  <si>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</si>
  <si>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</si>
  <si>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</si>
  <si>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</si>
  <si>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</si>
  <si>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</si>
  <si>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</si>
  <si>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</si>
  <si>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</si>
  <si>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</si>
  <si>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</si>
  <si>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</si>
  <si>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</si>
  <si>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</si>
  <si>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</si>
  <si>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</si>
  <si>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</si>
  <si>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</si>
  <si>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</si>
  <si>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</si>
  <si>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</si>
  <si>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</si>
  <si>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</si>
  <si>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</si>
  <si>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</si>
  <si>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</si>
  <si>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</si>
  <si>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</si>
  <si>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</si>
  <si>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</si>
  <si>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</si>
  <si>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</si>
  <si>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</si>
  <si>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</si>
  <si>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</si>
  <si>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</si>
  <si>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</si>
  <si>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</si>
  <si>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</si>
  <si>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</si>
  <si>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</si>
  <si>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</si>
  <si>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</si>
  <si>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</si>
  <si>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</si>
  <si>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</si>
  <si>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</si>
  <si>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</si>
  <si>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</si>
  <si>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</si>
  <si>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</si>
  <si>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</si>
  <si>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</si>
  <si>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</si>
  <si>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</si>
  <si>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</si>
  <si>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</si>
  <si>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</si>
  <si>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</si>
  <si>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</si>
  <si>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</si>
  <si>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</si>
  <si>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</si>
  <si>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</si>
  <si>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</si>
  <si>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</si>
  <si>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</si>
  <si>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</si>
  <si>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</si>
  <si>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</si>
  <si>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</si>
  <si>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</si>
  <si>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</si>
  <si>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</si>
  <si>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</si>
  <si>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</si>
  <si>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</si>
  <si>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</si>
  <si>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</si>
  <si>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</si>
  <si>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</si>
  <si>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</si>
  <si>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</si>
  <si>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</si>
  <si>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</si>
  <si>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</si>
  <si>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</si>
  <si>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</si>
  <si>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</si>
  <si>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</si>
  <si>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</si>
  <si>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</si>
  <si>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</si>
  <si>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</si>
  <si>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</si>
  <si>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</si>
  <si>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</si>
  <si>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</si>
  <si>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</si>
  <si>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</si>
  <si>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</si>
  <si>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</si>
  <si>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</si>
  <si>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</si>
  <si>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</si>
  <si>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</si>
  <si>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</si>
  <si>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</si>
  <si>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</si>
  <si>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</si>
  <si>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</si>
  <si>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</si>
  <si>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</si>
  <si>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</si>
  <si>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</si>
  <si>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</si>
  <si>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</si>
  <si>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</si>
  <si>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</si>
  <si>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</si>
  <si>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</si>
  <si>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</si>
  <si>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</si>
  <si>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</si>
  <si>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</si>
  <si>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</si>
  <si>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</si>
  <si>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</si>
  <si>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</si>
  <si>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</si>
  <si>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</si>
  <si>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</si>
  <si>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</si>
  <si>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</si>
  <si>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</si>
  <si>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</si>
  <si>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</si>
  <si>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</si>
  <si>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</si>
  <si>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</si>
  <si>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</si>
  <si>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</si>
  <si>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</si>
  <si>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</si>
  <si>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</si>
  <si>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</si>
  <si>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</si>
  <si>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</si>
  <si>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</si>
  <si>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</si>
  <si>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</si>
  <si>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</si>
  <si>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</si>
  <si>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</si>
  <si>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</si>
  <si>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</si>
  <si>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</si>
  <si>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</si>
  <si>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</si>
  <si>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</si>
  <si>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</si>
  <si>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</si>
  <si>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</si>
  <si>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</si>
  <si>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</si>
  <si>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</si>
  <si>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</si>
  <si>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</si>
  <si>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</si>
  <si>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</si>
  <si>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</si>
  <si>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</si>
  <si>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</si>
  <si>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</si>
  <si>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</si>
  <si>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</si>
  <si>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</si>
  <si>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</si>
  <si>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</si>
  <si>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</si>
  <si>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</si>
  <si>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</si>
  <si>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</si>
  <si>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</si>
  <si>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</si>
  <si>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</si>
  <si>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</si>
  <si>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</si>
  <si>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</si>
  <si>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</si>
  <si>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</si>
  <si>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</si>
  <si>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</si>
  <si>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</si>
  <si>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</si>
  <si>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</si>
  <si>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</si>
  <si>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</si>
  <si>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</si>
  <si>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</si>
  <si>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</si>
  <si>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</si>
  <si>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</si>
  <si>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</si>
  <si>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</si>
  <si>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</si>
  <si>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</si>
  <si>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</si>
  <si>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</si>
  <si>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</si>
  <si>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</si>
  <si>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</si>
  <si>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</si>
  <si>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</si>
  <si>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</si>
  <si>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</si>
  <si>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</si>
  <si>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</si>
  <si>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</si>
  <si>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</si>
  <si>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</si>
  <si>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</si>
  <si>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</si>
  <si>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</si>
  <si>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</si>
  <si>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</si>
  <si>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</si>
  <si>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</si>
  <si>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</si>
  <si>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</si>
  <si>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</si>
  <si>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</si>
  <si>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</si>
  <si>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</si>
  <si>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</si>
  <si>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</si>
  <si>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</si>
  <si>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</si>
  <si>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</si>
  <si>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</si>
  <si>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</si>
  <si>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</si>
  <si>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</si>
  <si>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</si>
  <si>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</si>
  <si>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</si>
  <si>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</si>
  <si>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</si>
  <si>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</si>
  <si>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</si>
  <si>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</si>
  <si>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</si>
  <si>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</si>
  <si>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</si>
  <si>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</si>
  <si>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</si>
  <si>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</si>
  <si>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</si>
  <si>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</si>
  <si>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</si>
  <si>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</si>
  <si>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</si>
  <si>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</si>
  <si>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</si>
  <si>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</si>
  <si>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</si>
  <si>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</si>
  <si>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</si>
  <si>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</si>
  <si>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</si>
  <si>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</si>
  <si>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</si>
  <si>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</si>
  <si>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</si>
  <si>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</si>
  <si>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</si>
  <si>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</si>
  <si>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</si>
  <si>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</si>
  <si>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</si>
  <si>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</si>
  <si>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</si>
  <si>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</si>
  <si>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</si>
  <si>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</si>
  <si>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</si>
  <si>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</si>
  <si>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</si>
  <si>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</si>
  <si>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</si>
  <si>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</si>
  <si>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</si>
  <si>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</si>
  <si>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</si>
  <si>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</si>
  <si>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</si>
  <si>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</si>
  <si>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</si>
  <si>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</si>
  <si>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</si>
  <si>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</si>
  <si>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</si>
  <si>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</si>
  <si>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</si>
  <si>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</si>
  <si>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</si>
  <si>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</si>
  <si>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</si>
  <si>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</si>
  <si>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</si>
  <si>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</si>
  <si>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</si>
  <si>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</si>
  <si>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</si>
  <si>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</si>
  <si>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</si>
  <si>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</si>
  <si>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</si>
  <si>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</si>
  <si>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</si>
  <si>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</si>
  <si>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</si>
  <si>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</si>
  <si>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</si>
  <si>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</si>
  <si>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</si>
  <si>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</si>
  <si>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</si>
  <si>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</si>
  <si>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</si>
  <si>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</si>
  <si>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</si>
  <si>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</si>
  <si>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</si>
  <si>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</si>
  <si>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</si>
  <si>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</si>
  <si>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</si>
  <si>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</si>
  <si>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</si>
  <si>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</si>
  <si>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</si>
  <si>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</si>
  <si>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</si>
  <si>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</si>
  <si>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</si>
  <si>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</si>
  <si>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</si>
  <si>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</si>
  <si>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</si>
  <si>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</si>
  <si>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</si>
  <si>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</si>
  <si>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</si>
  <si>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</si>
  <si>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</si>
  <si>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</si>
  <si>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</si>
  <si>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</si>
  <si>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</si>
  <si>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</si>
  <si>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</si>
  <si>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</si>
  <si>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</si>
  <si>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</si>
  <si>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</si>
  <si>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</si>
  <si>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</si>
  <si>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</si>
  <si>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</si>
  <si>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</si>
  <si>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</si>
  <si>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</si>
  <si>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</si>
  <si>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</si>
  <si>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</si>
  <si>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</si>
  <si>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</si>
  <si>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</si>
  <si>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</si>
  <si>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</si>
  <si>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</si>
  <si>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</si>
  <si>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</si>
  <si>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</si>
  <si>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9870027900009</t>
  </si>
  <si>
    <t>Erfurt</t>
  </si>
  <si>
    <t>datenmanagement@thueringer-energienetze.com,</t>
  </si>
  <si>
    <t>Thüringer Energienetze</t>
  </si>
  <si>
    <t>GASPOOLNH7002791</t>
  </si>
  <si>
    <t>NCHN007002790000</t>
  </si>
  <si>
    <t>Thüringen</t>
  </si>
  <si>
    <t>Erfurt Flughafen</t>
  </si>
  <si>
    <t>DE_GHA04</t>
  </si>
  <si>
    <t>DE_GKO04</t>
  </si>
  <si>
    <t>DE_GMK04</t>
  </si>
  <si>
    <t>Daniel Papst</t>
  </si>
  <si>
    <t>0361 652-2936</t>
  </si>
  <si>
    <t>Schwerborner Straße 30</t>
  </si>
  <si>
    <t>TEN Thüringer Energienetze GmbH &amp; Co.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</si>
</sst>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338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7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0" sqref="D1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42247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41548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31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99087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Thüringer Energienetze</v>
      </c>
      <c r="E28" s="38"/>
      <c r="F28" s="11"/>
      <c r="G28" s="2"/>
    </row>
    <row r="29" spans="1:15">
      <c r="B29" s="15"/>
      <c r="C29" s="22" t="s">
        <v>396</v>
      </c>
      <c r="D29" s="45" t="s">
        <v>659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TEN Thüringer Energienetze GmbH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Thüringer Energienetze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9870027900009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41548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614</v>
      </c>
      <c r="D13" s="33" t="s">
        <v>615</v>
      </c>
      <c r="E13" s="15"/>
      <c r="H13" s="271" t="s">
        <v>615</v>
      </c>
      <c r="I13" s="271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660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574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612</v>
      </c>
      <c r="D22" s="49" t="s">
        <v>608</v>
      </c>
      <c r="E22" s="15"/>
      <c r="H22" s="267" t="s">
        <v>608</v>
      </c>
      <c r="I22" s="267" t="s">
        <v>609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610</v>
      </c>
      <c r="E23" s="15"/>
      <c r="H23" s="267" t="s">
        <v>611</v>
      </c>
      <c r="I23" s="8" t="s">
        <v>607</v>
      </c>
      <c r="J23" s="8"/>
      <c r="K23" s="8"/>
      <c r="L23" s="268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7" t="s">
        <v>610</v>
      </c>
      <c r="I24" s="267" t="s">
        <v>617</v>
      </c>
      <c r="J24" s="8"/>
      <c r="K24" s="8"/>
      <c r="L24" s="270" t="s">
        <v>618</v>
      </c>
      <c r="M24" s="270" t="s">
        <v>620</v>
      </c>
      <c r="N24" s="270" t="s">
        <v>619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577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621</v>
      </c>
      <c r="D27" s="42" t="s">
        <v>622</v>
      </c>
      <c r="E27" s="15"/>
      <c r="H27" s="297" t="s">
        <v>622</v>
      </c>
      <c r="I27" s="269" t="s">
        <v>623</v>
      </c>
      <c r="J27" s="269" t="s">
        <v>624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625</v>
      </c>
      <c r="I28" s="270" t="s">
        <v>626</v>
      </c>
      <c r="J28" s="270" t="s">
        <v>627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628</v>
      </c>
      <c r="I29" s="270" t="s">
        <v>629</v>
      </c>
      <c r="J29" s="270" t="s">
        <v>630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576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631</v>
      </c>
      <c r="I32" s="270" t="s">
        <v>632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633</v>
      </c>
      <c r="I33" s="267" t="s">
        <v>628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548</v>
      </c>
      <c r="C35" s="24" t="s">
        <v>495</v>
      </c>
      <c r="D35" s="42">
        <v>6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549</v>
      </c>
      <c r="C37" s="5" t="s">
        <v>366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367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662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7" zoomScale="70" zoomScaleNormal="70" workbookViewId="0">
      <selection activeCell="H35" sqref="H3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TEN Thüringer Energienetze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Thüringer Energienetze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9870027900009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1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 t="str">
        <f>INDEX('SLP-Verfahren'!D48:D62,'SLP-Temp-Gebiet #01'!F10)</f>
        <v>Thüringen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583</v>
      </c>
      <c r="D13" s="342"/>
      <c r="E13" s="342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663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>
        <v>10554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Erfurt Flughafen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>
        <f>E25</f>
        <v>10554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TEN Thüringer Energienetze GmbH &amp; Co. KG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Thüringer Energienetze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9870027900009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2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583</v>
      </c>
      <c r="D13" s="342"/>
      <c r="E13" s="342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527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580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B1" zoomScale="80" zoomScaleNormal="80" workbookViewId="0">
      <selection activeCell="F23" sqref="F2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TEN Thüringer Energienetze GmbH &amp; Co. KG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Thüringer Energienetze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9870027900009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41548</v>
      </c>
      <c r="E8" s="129"/>
      <c r="F8" s="129"/>
      <c r="H8" s="127" t="s">
        <v>495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634</v>
      </c>
      <c r="M10" s="149" t="s">
        <v>643</v>
      </c>
      <c r="N10" s="150" t="s">
        <v>644</v>
      </c>
      <c r="O10" s="150" t="s">
        <v>645</v>
      </c>
      <c r="P10" s="151" t="s">
        <v>646</v>
      </c>
      <c r="Q10" s="145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294" t="s">
        <v>647</v>
      </c>
    </row>
    <row r="11" spans="2:26" ht="15.75" thickBot="1">
      <c r="B11" s="138" t="s">
        <v>496</v>
      </c>
      <c r="C11" s="139" t="s">
        <v>509</v>
      </c>
      <c r="D11" s="293" t="s">
        <v>247</v>
      </c>
      <c r="E11" s="163" t="s">
        <v>516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Thüringer Energienetze</v>
      </c>
      <c r="D12" s="62" t="s">
        <v>247</v>
      </c>
      <c r="E12" s="164" t="s">
        <v>59</v>
      </c>
      <c r="F12" s="296" t="str">
        <f>VLOOKUP($E12,'BDEW-Standard'!$B$3:$M$158,F$9,0)</f>
        <v>T14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9.3729099999999996E-2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7" si="1">($H12/(1+($I12/($Q$9-$L12))^$J12)+$K12)+MAX($M12*$Q$9+$N12,$O12*$Q$9+$P12)</f>
        <v>0.96918650224521152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Thüringer Energienetze</v>
      </c>
      <c r="D13" s="62" t="s">
        <v>247</v>
      </c>
      <c r="E13" s="164" t="s">
        <v>69</v>
      </c>
      <c r="F13" s="296" t="str">
        <f>VLOOKUP($E13,'BDEW-Standard'!$B$3:$M$158,F$9,0)</f>
        <v>T24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0.13042619999999999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1.0280018127680663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7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Thüringer Energienetze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Thüringer Energienetze</v>
      </c>
      <c r="D15" s="62" t="s">
        <v>247</v>
      </c>
      <c r="E15" s="164" t="s">
        <v>664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Thüringer Energienetze</v>
      </c>
      <c r="D16" s="62" t="s">
        <v>247</v>
      </c>
      <c r="E16" s="164" t="s">
        <v>665</v>
      </c>
      <c r="F16" s="296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92"/>
      <c r="Z16" s="210"/>
    </row>
    <row r="17" spans="2:26" s="142" customFormat="1">
      <c r="B17" s="143">
        <v>6</v>
      </c>
      <c r="C17" s="144" t="str">
        <f t="shared" si="0"/>
        <v>Thüringer Energienetze</v>
      </c>
      <c r="D17" s="62" t="s">
        <v>247</v>
      </c>
      <c r="E17" s="164" t="s">
        <v>666</v>
      </c>
      <c r="F17" s="296" t="str">
        <f>VLOOKUP($E17,'BDEW-Standard'!$B$3:$M$158,F$9,0)</f>
        <v>MK4</v>
      </c>
      <c r="H17" s="273">
        <f>ROUND(VLOOKUP($E17,'BDEW-Standard'!$B$3:$M$158,H$9,0),7)</f>
        <v>3.1177248</v>
      </c>
      <c r="I17" s="273">
        <f>ROUND(VLOOKUP($E17,'BDEW-Standard'!$B$3:$M$158,I$9,0),7)</f>
        <v>-35.871506199999999</v>
      </c>
      <c r="J17" s="273">
        <f>ROUND(VLOOKUP($E17,'BDEW-Standard'!$B$3:$M$158,J$9,0),7)</f>
        <v>7.5186828999999999</v>
      </c>
      <c r="K17" s="273">
        <f>ROUND(VLOOKUP($E17,'BDEW-Standard'!$B$3:$M$158,K$9,0),7)</f>
        <v>3.4330100000000002E-2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0.9622064996731321</v>
      </c>
      <c r="R17" s="274">
        <f>ROUND(VLOOKUP(MID($E17,4,3),'Wochentag F(WT)'!$B$7:$J$22,R$9,0),4)</f>
        <v>1.0699000000000001</v>
      </c>
      <c r="S17" s="274">
        <f>ROUND(VLOOKUP(MID($E17,4,3),'Wochentag F(WT)'!$B$7:$J$22,S$9,0),4)</f>
        <v>1.0365</v>
      </c>
      <c r="T17" s="274">
        <f>ROUND(VLOOKUP(MID($E17,4,3),'Wochentag F(WT)'!$B$7:$J$22,T$9,0),4)</f>
        <v>0.99329999999999996</v>
      </c>
      <c r="U17" s="274">
        <f>ROUND(VLOOKUP(MID($E17,4,3),'Wochentag F(WT)'!$B$7:$J$22,U$9,0),4)</f>
        <v>0.99480000000000002</v>
      </c>
      <c r="V17" s="274">
        <f>ROUND(VLOOKUP(MID($E17,4,3),'Wochentag F(WT)'!$B$7:$J$22,V$9,0),4)</f>
        <v>1.0659000000000001</v>
      </c>
      <c r="W17" s="274">
        <f>ROUND(VLOOKUP(MID($E17,4,3),'Wochentag F(WT)'!$B$7:$J$22,W$9,0),4)</f>
        <v>0.93620000000000003</v>
      </c>
      <c r="X17" s="275">
        <f t="shared" si="2"/>
        <v>0.90339999999999954</v>
      </c>
      <c r="Y17" s="292"/>
      <c r="Z17" s="210"/>
    </row>
    <row r="18" spans="2:26" s="142" customFormat="1">
      <c r="B18" s="143">
        <v>7</v>
      </c>
      <c r="C18" s="144" t="str">
        <f t="shared" si="0"/>
        <v>Thüringer Energienetze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Thüringer Energienetze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Thüringer Energienetze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Thüringer Energienetze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Thüringer Energienetze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Thüringer Energienetze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Thüringer Energienetze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Thüringer Energienetze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Thüringer Energienetze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Thüringer Energienetze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Thüringer Energienetze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Thüringer Energienetze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Thüringer Energienetze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Thüringer Energienetze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Thüringer Energienetze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Thüringer Energienetze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Thüringer Energienetze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Thüringer Energienetze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Thüringer Energienetze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Thüringer Energienetze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Thüringer Energienetze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Thüringer Energienetze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Thüringer Energienetze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Thüringer Energienetze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7 F12:P17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TEN Thüringer Energienetze GmbH &amp; Co. KG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Thüringer Energienetze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9870027900009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41548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582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655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648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654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544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651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544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Teuchert, Katrin</cp:lastModifiedBy>
  <cp:lastPrinted>2015-03-20T22:59:10Z</cp:lastPrinted>
  <dcterms:created xsi:type="dcterms:W3CDTF">2015-01-15T05:25:41Z</dcterms:created>
  <dcterms:modified xsi:type="dcterms:W3CDTF">2015-09-15T08:26:47Z</dcterms:modified>
</cp:coreProperties>
</file>