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k4964\Desktop\CMS\"/>
    </mc:Choice>
  </mc:AlternateContent>
  <xr:revisionPtr revIDLastSave="0" documentId="13_ncr:1_{0091EA4E-5D40-4C13-87A7-0E167DBD3AD2}" xr6:coauthVersionLast="47" xr6:coauthVersionMax="47" xr10:uidLastSave="{00000000-0000-0000-0000-000000000000}"/>
  <bookViews>
    <workbookView xWindow="-120" yWindow="-120" windowWidth="51840" windowHeight="21120" xr2:uid="{BEC3A779-9236-41A2-9A6D-1C2194157B9E}"/>
  </bookViews>
  <sheets>
    <sheet name="Tabelle1" sheetId="1" r:id="rId1"/>
  </sheets>
  <externalReferences>
    <externalReference r:id="rId2"/>
  </externalReferenc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2" i="1" l="1"/>
  <c r="I132" i="1"/>
  <c r="J119" i="1"/>
  <c r="I119" i="1"/>
  <c r="J118" i="1"/>
  <c r="I118" i="1"/>
  <c r="J117" i="1"/>
  <c r="I117" i="1"/>
  <c r="I116" i="1"/>
  <c r="J116" i="1" s="1"/>
  <c r="J115" i="1"/>
  <c r="I115" i="1"/>
  <c r="J114" i="1"/>
  <c r="I114" i="1"/>
  <c r="J113" i="1"/>
  <c r="I113" i="1"/>
  <c r="I112" i="1"/>
  <c r="J112" i="1" s="1"/>
  <c r="J111" i="1"/>
  <c r="I111" i="1"/>
  <c r="J110" i="1"/>
  <c r="I110" i="1"/>
  <c r="J109" i="1"/>
  <c r="I109" i="1"/>
  <c r="J108" i="1"/>
  <c r="I108" i="1"/>
  <c r="J107" i="1"/>
  <c r="I107" i="1"/>
  <c r="J106" i="1"/>
  <c r="I106" i="1"/>
  <c r="J105" i="1"/>
  <c r="I105" i="1"/>
  <c r="J104" i="1"/>
  <c r="I104" i="1"/>
  <c r="J102" i="1"/>
  <c r="I102" i="1"/>
  <c r="J101" i="1"/>
  <c r="I101" i="1"/>
  <c r="J100" i="1"/>
  <c r="I100" i="1"/>
  <c r="J99" i="1"/>
  <c r="I99" i="1"/>
  <c r="J98" i="1"/>
  <c r="I98" i="1"/>
  <c r="J96" i="1"/>
  <c r="I96" i="1"/>
  <c r="J95" i="1"/>
  <c r="I95" i="1"/>
  <c r="J94" i="1"/>
  <c r="I94" i="1"/>
  <c r="J93" i="1"/>
  <c r="I93" i="1"/>
  <c r="J92" i="1"/>
  <c r="I92" i="1"/>
  <c r="J91" i="1"/>
  <c r="I91" i="1"/>
  <c r="J90" i="1"/>
  <c r="I90" i="1"/>
  <c r="J89" i="1"/>
  <c r="I89" i="1"/>
  <c r="J88" i="1"/>
  <c r="I88" i="1"/>
  <c r="J86" i="1"/>
  <c r="I86" i="1"/>
  <c r="J85" i="1"/>
  <c r="I85" i="1"/>
  <c r="J84" i="1"/>
  <c r="I84" i="1"/>
  <c r="J83" i="1"/>
  <c r="I83" i="1"/>
  <c r="J82" i="1"/>
  <c r="I82" i="1"/>
  <c r="J80" i="1"/>
  <c r="I80" i="1"/>
  <c r="J79" i="1"/>
  <c r="I79" i="1"/>
  <c r="J78" i="1"/>
  <c r="I78" i="1"/>
  <c r="J77" i="1"/>
  <c r="I77" i="1"/>
  <c r="J76" i="1"/>
  <c r="I76" i="1"/>
  <c r="J74" i="1"/>
  <c r="I74" i="1"/>
  <c r="J73" i="1"/>
  <c r="I73" i="1"/>
  <c r="J72" i="1"/>
  <c r="I72" i="1"/>
  <c r="J71" i="1"/>
  <c r="I71" i="1"/>
  <c r="I70" i="1"/>
  <c r="J70" i="1" s="1"/>
  <c r="J68" i="1"/>
  <c r="I68" i="1"/>
  <c r="J67" i="1"/>
  <c r="I67" i="1"/>
  <c r="J66" i="1"/>
  <c r="I66" i="1"/>
  <c r="I65" i="1"/>
  <c r="J65" i="1" s="1"/>
  <c r="J64" i="1"/>
  <c r="I64" i="1"/>
  <c r="J62" i="1"/>
  <c r="I62" i="1"/>
  <c r="J61" i="1"/>
  <c r="I61" i="1"/>
  <c r="J60" i="1"/>
  <c r="I60" i="1"/>
  <c r="J59" i="1"/>
  <c r="I59" i="1"/>
  <c r="J58" i="1"/>
  <c r="I58" i="1"/>
  <c r="J55" i="1"/>
  <c r="I55" i="1"/>
  <c r="J54" i="1"/>
  <c r="I54" i="1"/>
  <c r="J53" i="1"/>
  <c r="I53" i="1"/>
  <c r="J52" i="1"/>
  <c r="I52" i="1"/>
  <c r="J51" i="1"/>
  <c r="I51" i="1"/>
  <c r="J50" i="1"/>
  <c r="I50" i="1"/>
  <c r="J49" i="1"/>
  <c r="I49" i="1"/>
  <c r="J48" i="1"/>
  <c r="I48" i="1"/>
  <c r="J44" i="1"/>
  <c r="I44" i="1"/>
  <c r="J43" i="1"/>
  <c r="I43" i="1"/>
  <c r="J42" i="1"/>
  <c r="I42" i="1"/>
  <c r="J41" i="1"/>
  <c r="I41" i="1"/>
  <c r="J40" i="1"/>
  <c r="I40" i="1"/>
  <c r="J39" i="1"/>
  <c r="I39" i="1"/>
  <c r="J38" i="1"/>
  <c r="I38" i="1"/>
  <c r="J36" i="1"/>
  <c r="I36" i="1"/>
  <c r="J35" i="1"/>
  <c r="I35" i="1"/>
  <c r="J34" i="1"/>
  <c r="I34" i="1"/>
  <c r="J33" i="1"/>
  <c r="I33" i="1"/>
  <c r="J32" i="1"/>
  <c r="I32" i="1"/>
  <c r="J31" i="1"/>
  <c r="I31" i="1"/>
  <c r="J29" i="1"/>
  <c r="I29" i="1"/>
  <c r="J28" i="1"/>
  <c r="I28" i="1"/>
  <c r="J27" i="1"/>
  <c r="I27" i="1"/>
  <c r="J26" i="1"/>
  <c r="I26" i="1"/>
  <c r="J24" i="1"/>
  <c r="I24" i="1"/>
  <c r="J23" i="1"/>
  <c r="I23" i="1"/>
  <c r="J22" i="1"/>
  <c r="I22" i="1"/>
  <c r="J21" i="1"/>
  <c r="I21" i="1"/>
  <c r="J19" i="1"/>
  <c r="I19" i="1"/>
  <c r="J18" i="1"/>
  <c r="I18" i="1"/>
  <c r="J17" i="1"/>
  <c r="I17" i="1"/>
  <c r="J16" i="1"/>
  <c r="I16" i="1"/>
  <c r="J14" i="1"/>
  <c r="I14" i="1"/>
  <c r="J13" i="1"/>
  <c r="I13" i="1"/>
  <c r="J12" i="1"/>
  <c r="I12" i="1"/>
  <c r="J11" i="1"/>
  <c r="I11" i="1"/>
  <c r="J9" i="1"/>
  <c r="I9" i="1"/>
  <c r="J8" i="1"/>
  <c r="I8" i="1"/>
  <c r="J7" i="1"/>
  <c r="I7" i="1"/>
  <c r="J6" i="1"/>
  <c r="I6" i="1"/>
</calcChain>
</file>

<file path=xl/sharedStrings.xml><?xml version="1.0" encoding="utf-8"?>
<sst xmlns="http://schemas.openxmlformats.org/spreadsheetml/2006/main" count="1166" uniqueCount="365">
  <si>
    <t>Tage:</t>
  </si>
  <si>
    <t>NN-Bestandteil</t>
  </si>
  <si>
    <t>ID</t>
  </si>
  <si>
    <t>Bezeichnung</t>
  </si>
  <si>
    <t>PRICAT</t>
  </si>
  <si>
    <t>INVOIC</t>
  </si>
  <si>
    <t>TEN</t>
  </si>
  <si>
    <t>Einheit</t>
  </si>
  <si>
    <t>Codever-wendung</t>
  </si>
  <si>
    <t>Preisangabe</t>
  </si>
  <si>
    <t>Preisbetrag 
2026 in €</t>
  </si>
  <si>
    <t>Einheit für
 Pricat</t>
  </si>
  <si>
    <t>Kapitel 3.1.1</t>
  </si>
  <si>
    <t>Entgelte des Jahresleistungspreissystems für die Sparte Strom</t>
  </si>
  <si>
    <t>1-01-3</t>
  </si>
  <si>
    <t>Hochspannung</t>
  </si>
  <si>
    <t>JLP</t>
  </si>
  <si>
    <t>1-01-3-001</t>
  </si>
  <si>
    <t>Jahresleistungspreissystem Hochspannung Jahresbenutzungsdauerstunden &lt;2500 h/a Leistungspreis</t>
  </si>
  <si>
    <t>€/kW*Tag</t>
  </si>
  <si>
    <t>X</t>
  </si>
  <si>
    <t>1-01-3-002</t>
  </si>
  <si>
    <t>Jahresleistungspreissystem Hochspannung Jahresbenutzungsdauerstunden &lt;2500 h/a Arbeitspreis</t>
  </si>
  <si>
    <t>€/kWh</t>
  </si>
  <si>
    <t>1-01-3-003</t>
  </si>
  <si>
    <t>Jahresleistungspreissystem Hochspannung Jahresbenutzungsdauerstunden &gt;=2500 h/a Leistungspreis</t>
  </si>
  <si>
    <t>1-01-3-004</t>
  </si>
  <si>
    <t>Jahresleistungspreissystem Hochspannung Jahresbenutzungsdauerstunden &gt;=2500 h/a Arbeitspreis (Einheit: €/kWh)</t>
  </si>
  <si>
    <t>1-01-4</t>
  </si>
  <si>
    <t>Umspannung Hoch-/Mittelspannung</t>
  </si>
  <si>
    <t>1-01-4-001</t>
  </si>
  <si>
    <t>Jahresleistungspreissystem Umspannung Hoch-/Mittelspannung Jahresbenutzungsdauerstunden &lt;2500 h/a Leistungspreis</t>
  </si>
  <si>
    <t>1-01-4-002</t>
  </si>
  <si>
    <t>Jahresleistungspreissystem Umspannung Hoch-/Mittelspannung Jahresbenutzungsdauerstunden &lt;2500 h/a Arbeitspreis</t>
  </si>
  <si>
    <t>1-01-4-003</t>
  </si>
  <si>
    <t>Jahresleistungspreissystem Umspannung Hoch-/Mittelspannung Jahresbenutzungsdauerstunden &gt;=2500 h/a Leistungspreis</t>
  </si>
  <si>
    <t>1-01-4-004</t>
  </si>
  <si>
    <t>Jahresleistungspreissystem Umspannung Hoch-/Mittelspannung Jahresbenutzungsdauerstunden &gt;=2500 h/a Arbeitspreis</t>
  </si>
  <si>
    <t>1-01-5</t>
  </si>
  <si>
    <t>Mittelspannung</t>
  </si>
  <si>
    <t>1-01-5-001</t>
  </si>
  <si>
    <t>Jahresleistungspreissystem Mittelspannung Jahresbenutzungsdauerstunden &lt;2500 h/a Leistungspreis</t>
  </si>
  <si>
    <t>1-01-5-002</t>
  </si>
  <si>
    <t>Jahresleistungspreissystem Mittelspannung Jahresbenutzungsdauerstunden &lt;2500 h/a Arbeitspreis</t>
  </si>
  <si>
    <t>1-01-5-003</t>
  </si>
  <si>
    <t>Jahresleistungspreissystem Mittelspannung Jahresbenutzungsdauerstunden &gt;=2500 h/a Leistungspreis</t>
  </si>
  <si>
    <t>1-01-5-004</t>
  </si>
  <si>
    <t>Jahresleistungspreissystem Mittelspannung Jahresbenutzungsdauerstunden &gt;=2500 h/a Arbeitspreis</t>
  </si>
  <si>
    <t>1-01-6</t>
  </si>
  <si>
    <t>Umspannung Mittel-/Niederspannung</t>
  </si>
  <si>
    <t>1-01-6-001</t>
  </si>
  <si>
    <t>Jahresleistungspreissystem Umspannung Mittel-/Niederspannung Jahresbenutzungsdauerstunden &lt;2500 h/a Leistungspreis</t>
  </si>
  <si>
    <t>1-01-6-002</t>
  </si>
  <si>
    <t>Jahresleistungspreissystem Umspannung Mittel-/Niederspannung Jahresbenutzungsdauerstunden &lt;2500 h/a Arbeitspreis</t>
  </si>
  <si>
    <t>1-01-6-003</t>
  </si>
  <si>
    <t>Jahresleistungspreissystem Umspannung Mittel-/Niederspannung Jahresbenutzungsdauerstunden &gt;=2500 h/a Leistungspreis</t>
  </si>
  <si>
    <t>1-01-6-004</t>
  </si>
  <si>
    <t>Jahresleistungspreissystem Umspannung Mittel-/Niederspannung Jahresbenutzungsdauerstunden &gt;=2500 h/a Arbeitspreis</t>
  </si>
  <si>
    <t>1-01-7</t>
  </si>
  <si>
    <t>Niederspannung</t>
  </si>
  <si>
    <t>1-01-7-001</t>
  </si>
  <si>
    <t>Jahresleistungspreissystem Niederspannung Jahresbenutzungsdauerstunden &lt;2500 h/a Leistungspreis</t>
  </si>
  <si>
    <t>1-01-7-002</t>
  </si>
  <si>
    <t>Jahresleistungspreissystem Niederspannung Jahresbenutzungsdauerstunden &lt;2500 h/a Arbeitspreis</t>
  </si>
  <si>
    <t>1-01-7-003</t>
  </si>
  <si>
    <t>Jahresleistungspreissystem Niederspannung Jahresbenutzungsdauerstunden &gt;=2500 h/a Leistungspreis</t>
  </si>
  <si>
    <t>1-01-7-004</t>
  </si>
  <si>
    <t>Jahresleistungspreissystem Niederspannung Jahresbenutzungsdauerstunden &gt;=2500 h/a Arbeitspreis</t>
  </si>
  <si>
    <r>
      <t>1-01-8</t>
    </r>
    <r>
      <rPr>
        <b/>
        <vertAlign val="superscript"/>
        <sz val="10"/>
        <rFont val="Aptos Narrow"/>
        <family val="2"/>
        <scheme val="minor"/>
      </rPr>
      <t>8</t>
    </r>
  </si>
  <si>
    <t>§ 14a EnWG – Entgelt für RLM-Kunden</t>
  </si>
  <si>
    <t>1-01-8-001</t>
  </si>
  <si>
    <t>Jahresleistungspreissystem Niederspannung Jahresbenutzungsdauerstunden &lt;2500 h/a für Marktlokationen nach § 14a EnWG - Entgelt für RLM-Kunden Leistungspreis</t>
  </si>
  <si>
    <t>1-01-8-002</t>
  </si>
  <si>
    <t>Jahresleistungspreissystem Niederspannung Jahresbenutzungsdauerstunden &lt;2500 h/a für Marktlokationen nach § 14a EnWG - Entgelt für RLM-Kunden Arbeitspreis</t>
  </si>
  <si>
    <t>1-01-8-003</t>
  </si>
  <si>
    <t>Jahresleistungspreissystem Niederspannung Jahresbenutzungsdauerstunden &gt;=2500 h/a für Marktlokationen nach § 14a EnWG - Entgelt für RLM-Kunden Leistungspreis</t>
  </si>
  <si>
    <t>1-01-8-004</t>
  </si>
  <si>
    <t>Jahresleistungspreissystem Niederspannung Jahresbenutzungsdauerstunden &gt;=2500 h/a für Marktlokationen nach § 14a EnWG - Entgelt für RLM-Kunden Arbeitspreis</t>
  </si>
  <si>
    <r>
      <t>1-01-9-001</t>
    </r>
    <r>
      <rPr>
        <vertAlign val="superscript"/>
        <sz val="10"/>
        <color rgb="FF000000"/>
        <rFont val="Aptos Narrow"/>
        <family val="2"/>
        <scheme val="minor"/>
      </rPr>
      <t>9</t>
    </r>
  </si>
  <si>
    <t>Jahresleistungspreissystem Niederspannung Pauschale Reduzierung nach Modul 1 der Festlegungen zu Netzentgelten bei Anwendung der netzorientierten Steuerung von steuerbaren Verbrauchseinrichtungen und steuerbaren Netzanschlüssen nach § 14a EnWG gem. Festlegungen BK6-22-300 und BK8-22/010-A</t>
  </si>
  <si>
    <t>€/Tag</t>
  </si>
  <si>
    <r>
      <t>1-01-9-002</t>
    </r>
    <r>
      <rPr>
        <b/>
        <vertAlign val="superscript"/>
        <sz val="10"/>
        <color rgb="FF000000"/>
        <rFont val="Aptos Narrow"/>
        <family val="2"/>
        <scheme val="minor"/>
      </rPr>
      <t>11</t>
    </r>
  </si>
  <si>
    <t>Jahresleistungspreissystem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t>
  </si>
  <si>
    <t>Kapitel 3.1.2</t>
  </si>
  <si>
    <t>Entgelte des Grundpreis-/Arbeitspreissystems für die Sparte Strom</t>
  </si>
  <si>
    <t>GP/AP</t>
  </si>
  <si>
    <t>1-02-0-001</t>
  </si>
  <si>
    <t>Grundpreis-/ Arbeitspreissystem Marktlokation Grundpreis für Arbeitspreissystem Grundpreis</t>
  </si>
  <si>
    <t>1-02-0-002</t>
  </si>
  <si>
    <t>Grundpreis-/ Arbeitspreissystem Marktlokation der Kategorie sonstiger Verbrauch (Marktlokation, die in keine andere Kategorie fällt) sowie für Marktlokationen, die nach Modul 1 und/oder 3 der Festlegungen zu Netzentgelten bei Anwendung der netzorientierten Steuerung von steuerbaren  Verbrauchseinrichtungen und steuerbaren Netzanschlüssen nach § 14a EnWG gem. Festlegungen BK6-22-300 und BK8-22/010-A abgerechnet werden Arbeitspreis</t>
  </si>
  <si>
    <t>1-02-0-003</t>
  </si>
  <si>
    <t>Grundpreis-/ Arbeitspreissystem Marktlokation der Kategorie steuerbare Speicherheizung, insbesondere nach § 14a Arbeitspreis</t>
  </si>
  <si>
    <t>1-02-0-004</t>
  </si>
  <si>
    <t>Grundpreis-/ Arbeitspreissystem Marktlokation der Kategorie steuerbare Wärmepumpe, insbesondere nach § 14a Arbeitspreis</t>
  </si>
  <si>
    <t>1-02-0-005</t>
  </si>
  <si>
    <t>Grundpreis-/ Arbeitspreissystem Marktlokation der Kategorie öffentlicher Straßenbeleuchtung Arbeitspreis</t>
  </si>
  <si>
    <t>1-02-0-006</t>
  </si>
  <si>
    <t>Grundpreis-/ Arbeitspreissystem Marktlokationen der Kategorie steuerbare Elektromobilität, insbesondere nach § 14a Arbeitspreis</t>
  </si>
  <si>
    <t>1-02-0-007</t>
  </si>
  <si>
    <t>Grundpreis-/ Arbeitspreissystem Marktlokationen der Kategorie steuerbare Verbrauchseinrichtungen nach § 14a EnWG, für die es keine genauer spezifizierte Artikel-ID gibt Arbeitspreis</t>
  </si>
  <si>
    <t>1-02-0-008</t>
  </si>
  <si>
    <t>Grundpreis-/ Arbeitspreissystem Marktlokation der Kategorie steuerbare Speicherheizung, insbesondere nach § 14a Grundpreis</t>
  </si>
  <si>
    <t>1-02-0-009</t>
  </si>
  <si>
    <t>Grundpreis-/ Arbeitspreissystem Marktlokation der Kategorie steuerbare Wärmepumpe, insbesondere nach § 14a Grundpreis</t>
  </si>
  <si>
    <t>1-02-0-010</t>
  </si>
  <si>
    <t>Grundpreis-/ Arbeitspreissystem Marktlokationen der Kategorie steuerbare Elektromobilität, insbesondere nach § 14a Grundpreis</t>
  </si>
  <si>
    <t>1-02-0-011</t>
  </si>
  <si>
    <t>Grundpreis-/ Arbeitspreissystem Marktlokation der Kategorie steuerbare Speicherheizung mit erweiterter Steuerbarkeit, insbesondere nach § 14a Arbeitspreis</t>
  </si>
  <si>
    <t>1-02-0-012</t>
  </si>
  <si>
    <t>Grundpreis-/ Arbeitspreissystem Marktlokation der Kategorie steuerbare Wärmepumpe mit erweiterter Steuerbarkeit, insbesondere nach § 14a Arbeitspreis</t>
  </si>
  <si>
    <t>1-02-0-013</t>
  </si>
  <si>
    <t>Grundpreis-/ Arbeitspreissystem Marktlokationen der Kategorie steuerbare Elektromobilität mit erweiterter Steuerbarkeit, insbesondere nach § 14a Arbeitspreis</t>
  </si>
  <si>
    <t>1-02-0-014</t>
  </si>
  <si>
    <t>Grundpreis-/ Arbeitspreissystem Marktlokationen der Kategorie steuerbare Verbrauchseinrichtungen nach § 14a EnWG, für die es keine genauer spezifizierte Artikel-ID gibt Grundpreis</t>
  </si>
  <si>
    <r>
      <t>1-02-0-015</t>
    </r>
    <r>
      <rPr>
        <vertAlign val="superscript"/>
        <sz val="10"/>
        <color rgb="FF000000"/>
        <rFont val="Aptos Narrow"/>
        <family val="2"/>
        <scheme val="minor"/>
      </rPr>
      <t>9</t>
    </r>
  </si>
  <si>
    <t>Grundpreis-/ Arbeitspreissystem Pauschale Reduzierung nach Modul 1 der Festlegungen zu Netzentgelten bei Anwendung der netzorientierten Steuerung von steuerbaren Verbrauchseinrichtungen und steuerbaren Netzanschlüssen nach § 14a EnWG gem. Festlegungen BK6-22-300 und BK8-22/010-A</t>
  </si>
  <si>
    <r>
      <t>1-02-0-016</t>
    </r>
    <r>
      <rPr>
        <vertAlign val="superscript"/>
        <sz val="10"/>
        <color rgb="FF000000"/>
        <rFont val="Aptos Narrow"/>
        <family val="2"/>
        <scheme val="minor"/>
      </rPr>
      <t>9</t>
    </r>
  </si>
  <si>
    <t>Grundpreis-/ Arbeitspreissystem Marktlokation nach Modul 2 der Festlegungen zu Netzentgelten bei Anwendung der netzorientierten Steuerung von steuerbaren Verbrauchseinrichtungen und steuerbaren Netzanschlüssen nach § 14a EnWG gem. Festlegungen BK6-22-300 und BK8-22/010-A Arbeitspreis</t>
  </si>
  <si>
    <r>
      <t>1-02-0-017</t>
    </r>
    <r>
      <rPr>
        <vertAlign val="superscript"/>
        <sz val="10"/>
        <color rgb="FF000000"/>
        <rFont val="Aptos Narrow"/>
        <family val="2"/>
        <scheme val="minor"/>
      </rPr>
      <t>9</t>
    </r>
  </si>
  <si>
    <t>Grundpreis-/ Arbeitspreissystem Marktlokation nach Modul 3 der Festlegungen zu Netzentgelten bei Anwendung der netzorientierten Steuerung von steuerbaren Verbrauchseinrichtungen und steuerbaren Netzanschlüssen nach § 14a EnWG gem. Festlegungen BK6-22-300 und BK8-22/010-A Arbeitspreis HT</t>
  </si>
  <si>
    <r>
      <t>1-02-0-018</t>
    </r>
    <r>
      <rPr>
        <vertAlign val="superscript"/>
        <sz val="10"/>
        <color rgb="FF000000"/>
        <rFont val="Aptos Narrow"/>
        <family val="2"/>
        <scheme val="minor"/>
      </rPr>
      <t>9</t>
    </r>
  </si>
  <si>
    <t>Grundpreis-/ Arbeitspreissystem Marktlokation nach Modul 3 der Festlegungen zu Netzentgelten bei Anwendung der netzorientierten Steuerung von steuerbaren Verbrauchseinrichtungen und steuerbaren Netzanschlüssen nach § 14a EnWG gem. Festlegungen BK6-22-300 und BK8-22/010-A Arbeitspreis NT</t>
  </si>
  <si>
    <t>Kapitel 3.1.3</t>
  </si>
  <si>
    <t>Entgelte des Monatsleistungspreissystems für die Sparte Strom</t>
  </si>
  <si>
    <t>1-03-3</t>
  </si>
  <si>
    <t>Monatsleistungspreissystem Hochspannung</t>
  </si>
  <si>
    <t>MLP</t>
  </si>
  <si>
    <t>1-03-3-001</t>
  </si>
  <si>
    <t>Monatsleistungspreissystem Hochspannung Leistungspreis für Monate mit 28 Tagen</t>
  </si>
  <si>
    <t>1-03-3-002</t>
  </si>
  <si>
    <t>Monatsleistungspreissystem Hochspannung Leistungspreis für Monate mit 29 Tagen</t>
  </si>
  <si>
    <t>1-03-3-003</t>
  </si>
  <si>
    <t>Monatsleistungspreissystem Hochspannung Leistungspreis für Monate mit 30 Tagen</t>
  </si>
  <si>
    <t>1-03-3-004</t>
  </si>
  <si>
    <t>Monatsleistungspreissystem Hochspannung Leistungspreis für Monate mit 31 Tagen</t>
  </si>
  <si>
    <t>1-03-3-005</t>
  </si>
  <si>
    <t>Monatsleistungspreissystem Hochspannung Arbeitspreis</t>
  </si>
  <si>
    <t>1-03-4</t>
  </si>
  <si>
    <t>Monatsleistungspreissystem Umspannung Hoch-/Mittelspannung</t>
  </si>
  <si>
    <t>1-03-4-001</t>
  </si>
  <si>
    <t>Monatsleistungspreissystem Umspannung Hoch-/Mittelspannung Leistungspreis für Monate mit 28 Tagen</t>
  </si>
  <si>
    <t>1-03-4-002</t>
  </si>
  <si>
    <t>Monatsleistungspreissystem Umspannung Hoch-/Mittelspannung Leistungspreis für Monate mit 29 Tagen</t>
  </si>
  <si>
    <t>1-03-4-003</t>
  </si>
  <si>
    <t>Monatsleistungspreissystem Umspannung Hoch-/Mittelspannung Leistungspreis für Monate mit 30 Tagen</t>
  </si>
  <si>
    <t>1-03-4-004</t>
  </si>
  <si>
    <t>Monatsleistungspreissystem Umspannung Hoch-/Mittelspannung Leistungspreis für Monate mit 31 Tagen</t>
  </si>
  <si>
    <t>1-03-4-005</t>
  </si>
  <si>
    <t>Monatsleistungspreissystem Umspannung Hoch-/Mittelspannung Arbeitspreis</t>
  </si>
  <si>
    <t>1-03-5</t>
  </si>
  <si>
    <t>Monatsleistungspreissystem Mittelspannung</t>
  </si>
  <si>
    <t>1-03-5-001</t>
  </si>
  <si>
    <t>Monatsleistungspreissystem Mittelspannung Leistungspreis für Monate mit 28 Tagen</t>
  </si>
  <si>
    <t>1-03-5-002</t>
  </si>
  <si>
    <t>Monatsleistungspreissystem Mittelspannung Leistungspreis für Monate mit 29 Tagen</t>
  </si>
  <si>
    <t>1-03-5-003</t>
  </si>
  <si>
    <t>Monatsleistungspreissystem Mittelspannung Leistungspreis für Monate mit 30 Tagen</t>
  </si>
  <si>
    <t>1-03-5-004</t>
  </si>
  <si>
    <t>Monatsleistungspreissystem Mittelspannung Leistungspreis für Monate mit 31 Tagen</t>
  </si>
  <si>
    <t>1-03-5-005</t>
  </si>
  <si>
    <t>Monatsleistungspreissystem Mittelspannung Arbeitspreis</t>
  </si>
  <si>
    <t>1-03-6</t>
  </si>
  <si>
    <t>Monatsleistungspreissystem Umspannung Mittel-/Niederspannung</t>
  </si>
  <si>
    <t>1-03-6-001</t>
  </si>
  <si>
    <t>Monatsleistungspreissystem Umspannung Mittel-/Niederspannung Leistungspreis für Monate mit 28 Tagen</t>
  </si>
  <si>
    <t>1-03-6-002</t>
  </si>
  <si>
    <t>Monatsleistungspreissystem Umspannung Mittel-/Niederspannung Leistungspreis für Monate mit 29 Tagen</t>
  </si>
  <si>
    <t>1-03-6-003</t>
  </si>
  <si>
    <t>Monatsleistungspreissystem Umspannung Mittel-/Niederspannung Leistungspreis für Monate mit 30 Tagen</t>
  </si>
  <si>
    <t>1-03-6-004</t>
  </si>
  <si>
    <t>Monatsleistungspreissystem Umspannung Mittel-/Niederspannung Leistungspreis für Monate mit 31 Tagen</t>
  </si>
  <si>
    <t>1-03-6-005</t>
  </si>
  <si>
    <t>Monatsleistungspreissystem Umspannung Mittel-/Niederspannung Arbeitspreis</t>
  </si>
  <si>
    <t>1-03-7</t>
  </si>
  <si>
    <t>Monatsleistungspreissystem Niederspannung</t>
  </si>
  <si>
    <t>1-03-7-001</t>
  </si>
  <si>
    <t>Monatsleistungspreissystem Niederspannung Leistungspreis für Monate mit 28 Tagen</t>
  </si>
  <si>
    <t>1-03-7-002</t>
  </si>
  <si>
    <t>Monatsleistungspreissystem Niederspannung Leistungspreis für Monate mit 29 Tagen</t>
  </si>
  <si>
    <t>1-03-7-003</t>
  </si>
  <si>
    <t>Monatsleistungspreissystem Niederspannung Leistungspreis für Monate mit 30 Tagen</t>
  </si>
  <si>
    <t>1-03-7-004</t>
  </si>
  <si>
    <t>Monatsleistungspreissystem Niederspannung Leistungspreis für Monate mit 31 Tagen</t>
  </si>
  <si>
    <t>1-03-7-005</t>
  </si>
  <si>
    <t>Monatsleistungspreissystem Niederspannung Arbeitspreis</t>
  </si>
  <si>
    <r>
      <t>1-03-8</t>
    </r>
    <r>
      <rPr>
        <b/>
        <vertAlign val="superscript"/>
        <sz val="10"/>
        <color rgb="FF000000"/>
        <rFont val="Aptos Narrow"/>
        <family val="2"/>
        <scheme val="minor"/>
      </rPr>
      <t>10</t>
    </r>
  </si>
  <si>
    <t>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t>
  </si>
  <si>
    <t>--</t>
  </si>
  <si>
    <r>
      <t>1-03-8-001</t>
    </r>
    <r>
      <rPr>
        <vertAlign val="superscript"/>
        <sz val="10"/>
        <color rgb="FF000000"/>
        <rFont val="Aptos Narrow"/>
        <family val="2"/>
        <scheme val="minor"/>
      </rPr>
      <t>10</t>
    </r>
  </si>
  <si>
    <t>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28 Tagen</t>
  </si>
  <si>
    <r>
      <t>1-03-8-002</t>
    </r>
    <r>
      <rPr>
        <vertAlign val="superscript"/>
        <sz val="10"/>
        <color rgb="FF000000"/>
        <rFont val="Aptos Narrow"/>
        <family val="2"/>
        <scheme val="minor"/>
      </rPr>
      <t>10</t>
    </r>
  </si>
  <si>
    <t>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29 Tagen</t>
  </si>
  <si>
    <r>
      <t>1-03-8-003</t>
    </r>
    <r>
      <rPr>
        <vertAlign val="superscript"/>
        <sz val="10"/>
        <color rgb="FF000000"/>
        <rFont val="Aptos Narrow"/>
        <family val="2"/>
        <scheme val="minor"/>
      </rPr>
      <t>10</t>
    </r>
  </si>
  <si>
    <t>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30 Tagen</t>
  </si>
  <si>
    <r>
      <t>1-03-8-004</t>
    </r>
    <r>
      <rPr>
        <vertAlign val="superscript"/>
        <sz val="10"/>
        <color rgb="FF000000"/>
        <rFont val="Aptos Narrow"/>
        <family val="2"/>
        <scheme val="minor"/>
      </rPr>
      <t>10</t>
    </r>
  </si>
  <si>
    <t>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31 Tagen</t>
  </si>
  <si>
    <r>
      <t>1-03-9</t>
    </r>
    <r>
      <rPr>
        <vertAlign val="superscript"/>
        <sz val="10"/>
        <color rgb="FF000000"/>
        <rFont val="Aptos Narrow"/>
        <family val="2"/>
        <scheme val="minor"/>
      </rPr>
      <t>10</t>
    </r>
  </si>
  <si>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t>
  </si>
  <si>
    <r>
      <t>1-03-9-001</t>
    </r>
    <r>
      <rPr>
        <vertAlign val="superscript"/>
        <sz val="10"/>
        <color rgb="FF000000"/>
        <rFont val="Aptos Narrow"/>
        <family val="2"/>
        <scheme val="minor"/>
      </rPr>
      <t>10</t>
    </r>
  </si>
  <si>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28 Tagen</t>
  </si>
  <si>
    <r>
      <t>1-03-9-002</t>
    </r>
    <r>
      <rPr>
        <vertAlign val="superscript"/>
        <sz val="10"/>
        <color rgb="FF000000"/>
        <rFont val="Aptos Narrow"/>
        <family val="2"/>
        <scheme val="minor"/>
      </rPr>
      <t>10</t>
    </r>
  </si>
  <si>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29 Tagen</t>
  </si>
  <si>
    <r>
      <t>1-03-9-003</t>
    </r>
    <r>
      <rPr>
        <vertAlign val="superscript"/>
        <sz val="10"/>
        <color rgb="FF000000"/>
        <rFont val="Aptos Narrow"/>
        <family val="2"/>
        <scheme val="minor"/>
      </rPr>
      <t>10</t>
    </r>
  </si>
  <si>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30 Tagen</t>
  </si>
  <si>
    <r>
      <t>1-03-9-004</t>
    </r>
    <r>
      <rPr>
        <vertAlign val="superscript"/>
        <sz val="10"/>
        <color rgb="FF000000"/>
        <rFont val="Aptos Narrow"/>
        <family val="2"/>
        <scheme val="minor"/>
      </rPr>
      <t>10</t>
    </r>
  </si>
  <si>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31 Tagen</t>
  </si>
  <si>
    <t>Kapitel 3.1.4</t>
  </si>
  <si>
    <t>Entgelte des Stromspeichers gemäß § 19 Abs. 4 StromNEV für die Sparte Strom</t>
  </si>
  <si>
    <t>Stromspeicher</t>
  </si>
  <si>
    <t>1-04-3-001</t>
  </si>
  <si>
    <t>Stromspeicherentgelte Hochspannung Leistungspreis</t>
  </si>
  <si>
    <t>1-04-4-001</t>
  </si>
  <si>
    <t>Stromspeicherentgelte Umspannung Hoch-/Mittelspannung Leistungspreis</t>
  </si>
  <si>
    <t>1-04-5-001</t>
  </si>
  <si>
    <t>Stromspeicherentgelte Mittelspannung Leistungspreis</t>
  </si>
  <si>
    <t>1-04-6-001</t>
  </si>
  <si>
    <t>Stromspeicherentgelte Umspannung Mittel-/Niederspannung Leistungspreis</t>
  </si>
  <si>
    <t>1-04-7-001</t>
  </si>
  <si>
    <t>Stromspeicherentgelte Niederspannung Leistungspreis</t>
  </si>
  <si>
    <t>Kapitel 3.1.6</t>
  </si>
  <si>
    <t>Entgelte des Messstellenbetriebs bei kME für die Sparte Strom</t>
  </si>
  <si>
    <t>MSB kME</t>
  </si>
  <si>
    <t>1-06-0-036</t>
  </si>
  <si>
    <t>Messstellenbetrieb bei kME, alle Spannungsebenen, Telekommunikationsanschluss durch NB (Fernauslesung)</t>
  </si>
  <si>
    <t>1-06-3-001</t>
  </si>
  <si>
    <t>Messstellenbetrieb bei kME, Hochspannung, kME mit registrierender Last-/Einspeisemessung</t>
  </si>
  <si>
    <t>1-06-3-002</t>
  </si>
  <si>
    <t>Messstellenbetrieb bei kME, Hochspannung, Wandlersatz für Messstellenbetrieb bei kME</t>
  </si>
  <si>
    <t>1-06-5-001</t>
  </si>
  <si>
    <t>Messstellenbetrieb bei kME, Mittelspannung, kME mit registrierender Last-/Einspeisemessung</t>
  </si>
  <si>
    <t>1-06-5-002</t>
  </si>
  <si>
    <t>Messstellenbetrieb bei kME, Mittelspannung, Wandlersatz für Messstellenbetrieb bei kME</t>
  </si>
  <si>
    <t>1-06-7-001</t>
  </si>
  <si>
    <t>Messstellenbetrieb bei kME, Niederspannung, kME mit registrierender Last-/Einspeisemessung</t>
  </si>
  <si>
    <t>1-06-7-002</t>
  </si>
  <si>
    <t>Messstellenbetrieb bei kME, Niederspannung, Wandlersatz für Messstellenbetrieb bei kME</t>
  </si>
  <si>
    <t>1-06-7-003</t>
  </si>
  <si>
    <t>Messstellenbetrieb bei kME, Niederspannung, Schaltgerät oder Rundsteuerempfänger</t>
  </si>
  <si>
    <t>1-06-7-004</t>
  </si>
  <si>
    <t>Messstellenbetrieb bei kME, Niederspannung, bei jährlicher Ablesung kME Einrichtungszähler Eintarif</t>
  </si>
  <si>
    <t>1-06-7-005</t>
  </si>
  <si>
    <t>Messstellenbetrieb bei kME, Niederspannung, bei jährlicher Ablesung kME Einrichtungszähler Zweitarif</t>
  </si>
  <si>
    <t>1-06-7-006</t>
  </si>
  <si>
    <t>Messstellenbetrieb bei kME, Niederspannung, bei jährlicher Ablesung kME Zweirichtungszähler Eintarif</t>
  </si>
  <si>
    <t>1-06-7-007</t>
  </si>
  <si>
    <t>Messstellenbetrieb bei kME, Niederspannung, bei jährlicher Ablesung kME Zweirichtungszähler Zweitarif</t>
  </si>
  <si>
    <t>1-06-7-008</t>
  </si>
  <si>
    <t>Messstellenbetrieb bei kME, Niederspannung, bei jährlicher Ablesung kME Mehrtarifzähler</t>
  </si>
  <si>
    <t>1-06-7-009</t>
  </si>
  <si>
    <t>Messstellenbetrieb bei kME, Niederspannung, bei jährlicher Ablesung kME Prepaymentzähler</t>
  </si>
  <si>
    <t>1-06-7-011</t>
  </si>
  <si>
    <t>Messstellenbetrieb bei kME, Niederspannung, bei jährlicher Ablesung kME EDL21 Zähler</t>
  </si>
  <si>
    <t>1-06-0-037</t>
  </si>
  <si>
    <t>Messstellenbetrieb bei kME, alle Spannungsebenen. Telekommunikationsanschluss durch AN (Fernauslesung)</t>
  </si>
  <si>
    <t>Kapitel 3.1.7</t>
  </si>
  <si>
    <t>Individuelle Netzentgelte für die Sparte Strom</t>
  </si>
  <si>
    <t>1-07-1</t>
  </si>
  <si>
    <t>Individuelle Netzentgelte nach § 19 Abs. 2 Satz 1 StromNEV</t>
  </si>
  <si>
    <t>ind. NNE</t>
  </si>
  <si>
    <t>1-07-1-001</t>
  </si>
  <si>
    <t>Individuelle Netzentgelte nach § 19 Abs. 2 Satz 1 StromNEV Jahresbenutzungsdauerstunden &lt;2500 h/a Leistungspreis</t>
  </si>
  <si>
    <t>1-07-1-002</t>
  </si>
  <si>
    <t>Individuelle Netzentgelte nach § 19 Abs. 2 Satz 1 StromNEV Jahresbenutzungsdauerstunden &lt;2500 h/a Arbeitspreis</t>
  </si>
  <si>
    <t>1-07-1-003</t>
  </si>
  <si>
    <t>Individuelle Netzentgelte nach § 19 Abs. 2 Satz 1 StromNEV Jahresbenutzungsdauerstunden &gt;=2500 h/a Leistungspreis</t>
  </si>
  <si>
    <t>1-07-1-004</t>
  </si>
  <si>
    <t>Individuelle Netzentgelte nach § 19 Abs. 2 Satz 1 StromNEV Jahresbenutzungsdauerstunden &gt;=2500 h/a Arbeitspreis</t>
  </si>
  <si>
    <t>1-07-2</t>
  </si>
  <si>
    <t>Individuelle Netzentgelte nach § 19 Abs. 2 Satz 2 StromNEV</t>
  </si>
  <si>
    <t>1-07-2-001</t>
  </si>
  <si>
    <t>Individuelle Netzentgelte nach § 19 Abs. 2 Satz 2 StromNEV Jahresbenutzungsdauerstunden &lt;2500 h/a Leistungspreis</t>
  </si>
  <si>
    <t>1-07-2-002</t>
  </si>
  <si>
    <t>Individuelle Netzentgelte nach § 19 Abs. 2 Satz 2 StromNEV Jahresbenutzungsdauerstunden &lt;2500 h/a Arbeitspreis</t>
  </si>
  <si>
    <t>1-07-2-003</t>
  </si>
  <si>
    <t>Individuelle Netzentgelte nach § 19 Abs. 2 Satz 2 StromNEV Jahresbenutzungsdauerstunden &gt;=2500 h/a Leistungspreis</t>
  </si>
  <si>
    <t>1-07-2-004</t>
  </si>
  <si>
    <t>Individuelle Netzentgelte nach § 19 Abs. 2 Satz 2 StromNEV Jahresbenutzungsdauerstunden &gt;=2500 h/a Arbeitspreis</t>
  </si>
  <si>
    <t>1-07-3-001</t>
  </si>
  <si>
    <t>Singulär genutzte Betriebsmittel nach § 19 Abs. 3 StromNEV</t>
  </si>
  <si>
    <t>1-07-4-001</t>
  </si>
  <si>
    <t>Individuelle Netzentgelte nach § 19 StromNEV Pauschale Reduzierung nach Modul 1 der Festlegungen zu Netzentgelten bei Anwendung der netzorientierten Steuerung von steuerbaren Verbrauchseinrichtungen und steuerbaren Netzanschlüssen nach § 14a EnWG gem. Festlegungen BK6-22-300 und BK8-22/010-A</t>
  </si>
  <si>
    <t>Kapitel 3.1.8</t>
  </si>
  <si>
    <t>Konzessionsabgaben für die Sparte Strom</t>
  </si>
  <si>
    <t>KA</t>
  </si>
  <si>
    <t>1-08-1-001</t>
  </si>
  <si>
    <t>Höchstbetrag der Konzessionsabgabe für Entnahme von Marktlokationen von Tarifkunden in Schwachlastzeiten gem. § 2 Abs. 2 Satz 1 a) KAV</t>
  </si>
  <si>
    <t>1-08-3-001</t>
  </si>
  <si>
    <t>Höchstbetrag der Konzessionsabgabe für Entnahme von Marktlokationen von Sondervertragskunden gem. § 2 Abs. 3 Satz 1 KAV</t>
  </si>
  <si>
    <t>1-08-4-001</t>
  </si>
  <si>
    <t>Höchstbetrag der Konzessionsabgabe für Entnahme von Marktlokationen von Tarifkunden gem. § 2 Abs. 2 Satz 1b) KAV 
bis 25.000 Einwohner</t>
  </si>
  <si>
    <t>1-08-4-002</t>
  </si>
  <si>
    <t>Höchstbetrag der Konzessionsabgabe für Entnahme von Marktlokationen von Tarifkunden gem. § 2 Abs. 2 Satz 1b) KAV 
von 25.000 bis 100.000 Einwohner</t>
  </si>
  <si>
    <t>1-08-4-003</t>
  </si>
  <si>
    <t>Höchstbetrag der Konzessionsabgabe für Entnahme von Marktlokationen von Tarifkunden gem. § 2 Abs. 2 Satz 1b) KAV 
von 100.000 bis  500.000 Einwohner</t>
  </si>
  <si>
    <t>1-08-4-004</t>
  </si>
  <si>
    <t>Höchstbetrag der Konzessionsabgabe für Entnahme von Marktlokationen von Tarifkunden gem. § 2 Abs. 2 Satz 1b) KAV 
über 500.000 Einwohner</t>
  </si>
  <si>
    <t>1-08-6-001</t>
  </si>
  <si>
    <t>Für Marktlokationen deren (Teil-)Menge von der Konzessionsabgabe befreit ist</t>
  </si>
  <si>
    <t>SOR</t>
  </si>
  <si>
    <t>Kapitel 3.1.10</t>
  </si>
  <si>
    <t>Preisbestandteile, deren Höhe aufgrund gesetzlicher Vorgaben durch Dritte jährlich ermittelt und veröffentlicht werden für die Sparte Strom</t>
  </si>
  <si>
    <t>1-10-1</t>
  </si>
  <si>
    <t>Aufschläge aufgrund des § 26 KWKG</t>
  </si>
  <si>
    <t>gesetzl. Umlagen</t>
  </si>
  <si>
    <t>1-10-1-001</t>
  </si>
  <si>
    <t>Aufschläge aufgrund des KWKG für nicht privilegierte Letztverbraucher</t>
  </si>
  <si>
    <t>1-10-1-002</t>
  </si>
  <si>
    <t>Für Marktlokationen deren (Teil-)Menge von dem Aufschlag des § 26 KWKG befreit ist</t>
  </si>
  <si>
    <t>1-10-2</t>
  </si>
  <si>
    <t>Aufschläge aufgrund der Offshore-Haftungsumlage nach § 17f EnWG</t>
  </si>
  <si>
    <t>1-10-2-001</t>
  </si>
  <si>
    <t>Aufschläge aufgrund der Offshore-Haftungsumlage für nicht privilegierte Letztverbraucher</t>
  </si>
  <si>
    <t>1-10-2-002</t>
  </si>
  <si>
    <t>Für Marktlokationen deren (Teil-)Menge von dem Aufschlag der Offshore-Netzumlage nach § 17f EnWG befreit ist</t>
  </si>
  <si>
    <t>1-10-4</t>
  </si>
  <si>
    <t>Aufschläge aufgrund individueller Netzentgelte nach § 19 StromNEV</t>
  </si>
  <si>
    <t>1-10-4-001</t>
  </si>
  <si>
    <t>Aufschläge aufgrund individueller Netzentgelte nach § 19 StromNEV Letztverbrauchergruppe A (Strommengen von Letztverbrauchern für die jeweils ersten 1.000.000 kWh je Marktlokation)</t>
  </si>
  <si>
    <t>1-10-4-002</t>
  </si>
  <si>
    <t>Aufschläge aufgrund individueller Netzentgelte nach § 19 StromNEV Letztverbrauchergruppe B (Letztverbraucher, deren Jahresverbrauch an einer Marktlokation 1.000.000 kWh übersteigt, zahlen zusätzlich für über 1.000.000 kWh hinausgehende Strombezüge eine § 19 StromNEV-Umlage)</t>
  </si>
  <si>
    <t>1-10-4-003</t>
  </si>
  <si>
    <t>Aufschläge aufgrund individueller Netzentgelte nach § 19 StromNEV Letztverbrauchergruppe C (Letztverbraucher, die dem produzierenden Gewerbe, dem schienengebundenen Verkehr oder der Eisenbahninfrastruktur zuzuordnen sind und deren Stromkosten im vorangegangenen Geschäftsjahr vier Prozent des Umsatzes überstiegen haben, zahlen für über 1.000.000 kWh hinausgehende Strombezüge eine § 19 StromNEV-Umlage)</t>
  </si>
  <si>
    <t>1-10-4-004</t>
  </si>
  <si>
    <t>Für Marktlokationen deren (Teil-)Menge von dem Aufschlag der individuellen Netzentgelte nach § 19 StromNEV befreit ist</t>
  </si>
  <si>
    <t>1-10-5</t>
  </si>
  <si>
    <t>Aufschläge aufgrund der§§ 26 und 27c KWKG für Schienenbahnen</t>
  </si>
  <si>
    <t>1-10-5-001</t>
  </si>
  <si>
    <t>Aufschläge aufgrund des § 26 KWKG, die auch für Schienenbahnen für die jeweils ersten 1.000.000 kWh je Marktlokation gelten</t>
  </si>
  <si>
    <t>1-10-5-002</t>
  </si>
  <si>
    <t>Aufschläge aufgrund des § 27c KWKG für Schienenbahnen Letztverbrauchergruppe B (Letztverbraucher, die dem schienengebundenen Verkehr zuzuordnen sind und deren Jahresverbrauch an einer Marktlokation (Abnahmestelle) 1.000.000 kWh übersteigt, zahlen zusätzlich für über 1.000.000 kWh hinausgehende Strombezüge eine begrenzte KWKG-Umlage)</t>
  </si>
  <si>
    <t>1-10-5-003</t>
  </si>
  <si>
    <t>Aufschläge aufgrund des § 27c KWKG für Schienenbahnen Letztverbrauchergruppe C (Letztverbraucher, die dem schienengebundenen Verkehr zuzuordnen sind und deren Stromkosten im vorangegangenen Geschäftsjahr vier Prozent des Umsatzes überstiegen haben, zahlen für über 1.000.000 kWh hinausgehende Strombezüge eine begrenzte KWKG-Umlage)</t>
  </si>
  <si>
    <t>1-10-6</t>
  </si>
  <si>
    <t>Aufschläge aufgrund der Offshore-Netzumlage für Schienenbahnen nach § 17f EnWG</t>
  </si>
  <si>
    <t>1-10-6-001</t>
  </si>
  <si>
    <t>Aufschläge aufgrund der Offshore-Netzumlage nach § 17f EnWG, die auch für Schienenbahnen für die jeweils ersten 1.000.000 kWh je Marktlokation gelten</t>
  </si>
  <si>
    <t>x</t>
  </si>
  <si>
    <t>1-10-6-002</t>
  </si>
  <si>
    <t>Aufschläge aufgrund der Offshore-Netzumlage für Schienenbahnen nach § 17f Absatz 5 Satz 2 EnWG Letztverbrauchergruppe B (Letztverbraucher, die dem schienengebundenen Verkehr zuzuordnen sind und deren Jahresverbrauch an einer Marktlokation (Abnahmestelle) 1.000.000 kWh übersteigt, zahlen zusätzlich für über 1.000.000 kWh hinausgehende Strombezüge eine begrenzte Offshore-Haftungsumlage)</t>
  </si>
  <si>
    <t>1-10-6-003</t>
  </si>
  <si>
    <t>Aufschläge aufgrund der Offshore-Netzumlage für Schienenbahnen nach § 17f Absatz 5 Satz 2 EnWG Letztverbrauchergruppe C (Letztverbraucher, die dem schienengebundenen Verkehr zuzuordnen sind und deren Stromkosten im vorangegangenen Geschäftsjahr vier Prozent des Umsatzes überstiegen haben, zahlen für über 1.000.000 kWh hinausgehende Strombezüge eine begrenzte Offshore-Haftungsumlage)</t>
  </si>
  <si>
    <t>1-10-7</t>
  </si>
  <si>
    <t>Aufschläge aufgrund der §§ 26 und 27a KWKG für Anlagen zur Verstromung von Kuppelgasen</t>
  </si>
  <si>
    <t>1-10-7-001</t>
  </si>
  <si>
    <t>Aufschläge aufgrund des § 26 KWKG, die auch für Anlagen zur Verstromung von Kuppelgasen gelten</t>
  </si>
  <si>
    <t>1-10-7-002</t>
  </si>
  <si>
    <t>Aufschläge aufgrund des § 27a KWKG für Anlagen zur Verstromung von Kuppelgasen, die eine begrenzte Umlage zahlen</t>
  </si>
  <si>
    <t>1-10-8</t>
  </si>
  <si>
    <t>Aufschläge aufgrund der Offshore-Netzumlage nach § 17f EnWG für Anlagen zur Verstromung von Kuppelgasen</t>
  </si>
  <si>
    <t>1-10-8-001</t>
  </si>
  <si>
    <t>Aufschläge aufgrund der Offshore-Netzumlage nach § 17f EnWG, die auch für Anlagen zur Verstromung von Kuppelgasen gelten</t>
  </si>
  <si>
    <t>1-10-8-002</t>
  </si>
  <si>
    <t>Aufschläge aufgrund der Offshore-Netzumlage nach § 17f EnWG für Anlagen zur Verstromung von Kuppelgasen, die nach § 27a KWKG eine begrenzte Umlage zahlen</t>
  </si>
  <si>
    <t>1-10-9</t>
  </si>
  <si>
    <t>Aufschläge aufgrund der §§ 26 und 27b KWKG für Stromspeicher</t>
  </si>
  <si>
    <t>1-10-9-001</t>
  </si>
  <si>
    <t>Aufschläge aufgrund des § 26 KWKG, die auch für Stromspeicher gelten</t>
  </si>
  <si>
    <t>1-10-9-002</t>
  </si>
  <si>
    <t>Aufschläge aufgrund des § 27b KWKG für Stromspeicher, deren Strom, der zum Zweck der Zwischenspeicherung in einem elektrischen, chemischen, mechanischen oder physikalischen Speicher verbraucht wird, keine Umlage zahlen</t>
  </si>
  <si>
    <t>1-11-1</t>
  </si>
  <si>
    <t>Aufschläge aufgrund der Offshore-Netzumlage nach § 17f EnWG für Stromspeicher</t>
  </si>
  <si>
    <t>1-11-1-001</t>
  </si>
  <si>
    <t>Aufschläge aufgrund der Offshore-Netzumlage nach § 17f EnWG, die auch für Stromspeicher gelten</t>
  </si>
  <si>
    <t>1-11-1-002</t>
  </si>
  <si>
    <t>Aufschläge aufgrund der Offshore-Netzumlage nach § 17f EnWG für Stromspeicher nach § 27b KWKG, deren Strom, der zum Zweck der Zwischenspeicherung in einem elektrischen, chemischen, mechanischen oder physikalischen Speicher verbraucht wird, keine Umlage zahlen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</si>
</sst>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000"/>
    <numFmt numFmtId="166" formatCode="#,##0.00000"/>
  </numFmts>
  <fonts count="13">
    <font>
      <sz val="11"/>
      <color theme="1"/>
      <name val="Aptos Narrow"/>
      <family val="2"/>
      <scheme val="minor"/>
    </font>
    <font>
      <sz val="10"/>
      <color theme="1"/>
      <name val="Aptos Narrow"/>
      <family val="2"/>
      <scheme val="minor"/>
    </font>
    <font>
      <b/>
      <sz val="12"/>
      <color theme="1"/>
      <name val="Aptos Narrow"/>
      <family val="2"/>
      <scheme val="minor"/>
    </font>
    <font>
      <b/>
      <sz val="12"/>
      <color rgb="FFFF0000"/>
      <name val="Aptos Narrow"/>
      <family val="2"/>
      <scheme val="minor"/>
    </font>
    <font>
      <b/>
      <sz val="10"/>
      <name val="Aptos Narrow"/>
      <family val="2"/>
      <scheme val="minor"/>
    </font>
    <font>
      <b/>
      <sz val="10"/>
      <color theme="1"/>
      <name val="Aptos Narrow"/>
      <family val="2"/>
      <scheme val="minor"/>
    </font>
    <font>
      <sz val="10"/>
      <color rgb="FF000000"/>
      <name val="Aptos Narrow"/>
      <family val="2"/>
      <scheme val="minor"/>
    </font>
    <font>
      <b/>
      <sz val="10"/>
      <color rgb="FF000000"/>
      <name val="Aptos Narrow"/>
      <family val="2"/>
      <scheme val="minor"/>
    </font>
    <font>
      <b/>
      <vertAlign val="superscript"/>
      <sz val="10"/>
      <name val="Aptos Narrow"/>
      <family val="2"/>
      <scheme val="minor"/>
    </font>
    <font>
      <sz val="10"/>
      <name val="Aptos Narrow"/>
      <family val="2"/>
      <scheme val="minor"/>
    </font>
    <font>
      <vertAlign val="superscript"/>
      <sz val="10"/>
      <color rgb="FF000000"/>
      <name val="Aptos Narrow"/>
      <family val="2"/>
      <scheme val="minor"/>
    </font>
    <font>
      <b/>
      <vertAlign val="superscript"/>
      <sz val="10"/>
      <color rgb="FF000000"/>
      <name val="Aptos Narrow"/>
      <family val="2"/>
      <scheme val="minor"/>
    </font>
    <font>
      <sz val="10"/>
      <color rgb="FFFF0000"/>
      <name val="Aptos Narrow"/>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0BA2E3"/>
        <bgColor indexed="64"/>
      </patternFill>
    </fill>
    <fill>
      <patternFill patternType="solid">
        <fgColor rgb="FFDEDEDE"/>
        <bgColor indexed="64"/>
      </patternFill>
    </fill>
    <fill>
      <patternFill patternType="solid">
        <fgColor theme="5" tint="0.39997558519241921"/>
        <bgColor indexed="64"/>
      </patternFill>
    </fill>
    <fill>
      <patternFill patternType="solid">
        <fgColor rgb="FFCEECF9"/>
        <bgColor indexed="64"/>
      </patternFill>
    </fill>
    <fill>
      <patternFill patternType="solid">
        <fgColor indexed="65"/>
        <bgColor indexed="64"/>
      </patternFill>
    </fill>
    <fill>
      <patternFill patternType="solid">
        <fgColor theme="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80">
    <xf numFmtId="0" fontId="0" fillId="0" borderId="0" xfId="0"/>
    <xf numFmtId="0" fontId="1" fillId="0" borderId="0" xfId="0" applyFont="1" applyAlignment="1">
      <alignment horizontal="center" vertical="center"/>
    </xf>
    <xf numFmtId="0" fontId="1" fillId="0" borderId="0" xfId="0" applyFont="1"/>
    <xf numFmtId="0" fontId="2" fillId="0" borderId="0" xfId="0" applyFont="1" applyAlignment="1">
      <alignment horizontal="center"/>
    </xf>
    <xf numFmtId="0" fontId="3" fillId="0" borderId="0" xfId="0" applyFont="1" applyAlignment="1">
      <alignment horizontal="center"/>
    </xf>
    <xf numFmtId="0" fontId="4"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4" borderId="2" xfId="0" applyFont="1" applyFill="1" applyBorder="1" applyAlignment="1">
      <alignment horizontal="center" vertical="center" wrapText="1"/>
    </xf>
    <xf numFmtId="0" fontId="1" fillId="5" borderId="2" xfId="0" applyFont="1" applyFill="1" applyBorder="1" applyAlignment="1">
      <alignment horizontal="center" vertical="center"/>
    </xf>
    <xf numFmtId="49" fontId="4" fillId="6" borderId="3" xfId="0" applyNumberFormat="1" applyFont="1" applyFill="1" applyBorder="1" applyAlignment="1">
      <alignment vertical="center" wrapText="1"/>
    </xf>
    <xf numFmtId="49" fontId="4" fillId="6" borderId="2" xfId="0" applyNumberFormat="1" applyFont="1" applyFill="1" applyBorder="1" applyAlignment="1">
      <alignment vertical="center" wrapText="1"/>
    </xf>
    <xf numFmtId="0" fontId="4" fillId="6"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1" fillId="0" borderId="2" xfId="0" applyFont="1" applyBorder="1" applyAlignment="1">
      <alignment horizontal="center" vertical="center"/>
    </xf>
    <xf numFmtId="49" fontId="4" fillId="0" borderId="4" xfId="0" applyNumberFormat="1" applyFont="1" applyBorder="1" applyAlignment="1">
      <alignment vertical="center" wrapText="1"/>
    </xf>
    <xf numFmtId="49" fontId="4" fillId="0" borderId="2" xfId="0" applyNumberFormat="1" applyFont="1" applyBorder="1" applyAlignment="1">
      <alignment vertical="center" wrapText="1"/>
    </xf>
    <xf numFmtId="49" fontId="1" fillId="0" borderId="2" xfId="0" applyNumberFormat="1" applyFont="1" applyBorder="1" applyAlignment="1">
      <alignment horizontal="center" vertical="center"/>
    </xf>
    <xf numFmtId="49" fontId="6" fillId="0" borderId="2" xfId="0" applyNumberFormat="1" applyFont="1" applyBorder="1" applyAlignment="1">
      <alignment vertical="center" wrapText="1"/>
    </xf>
    <xf numFmtId="0" fontId="1" fillId="3" borderId="2" xfId="0" applyFont="1" applyFill="1" applyBorder="1" applyAlignment="1">
      <alignment horizontal="center" vertical="center"/>
    </xf>
    <xf numFmtId="4" fontId="1" fillId="4" borderId="2" xfId="0" applyNumberFormat="1" applyFont="1" applyFill="1" applyBorder="1" applyAlignment="1">
      <alignment horizontal="center" vertical="center"/>
    </xf>
    <xf numFmtId="164" fontId="1" fillId="4" borderId="2" xfId="0" applyNumberFormat="1" applyFont="1" applyFill="1" applyBorder="1" applyAlignment="1">
      <alignment horizontal="center" vertical="center"/>
    </xf>
    <xf numFmtId="165" fontId="1" fillId="4" borderId="2" xfId="0" applyNumberFormat="1" applyFont="1" applyFill="1" applyBorder="1" applyAlignment="1">
      <alignment horizontal="center" vertical="center"/>
    </xf>
    <xf numFmtId="0" fontId="1" fillId="0" borderId="2" xfId="0" applyFont="1" applyBorder="1" applyAlignment="1">
      <alignment horizontal="center" vertical="center" wrapText="1"/>
    </xf>
    <xf numFmtId="49" fontId="7" fillId="0" borderId="3" xfId="0" applyNumberFormat="1" applyFont="1" applyBorder="1" applyAlignment="1">
      <alignment vertical="center"/>
    </xf>
    <xf numFmtId="49" fontId="7" fillId="0" borderId="2" xfId="0" applyNumberFormat="1" applyFont="1" applyBorder="1" applyAlignment="1">
      <alignment vertical="center" wrapText="1"/>
    </xf>
    <xf numFmtId="166" fontId="1" fillId="4" borderId="2" xfId="0" applyNumberFormat="1" applyFont="1" applyFill="1" applyBorder="1" applyAlignment="1">
      <alignment horizontal="center" vertical="center"/>
    </xf>
    <xf numFmtId="49" fontId="4" fillId="7" borderId="3" xfId="0" applyNumberFormat="1" applyFont="1" applyFill="1" applyBorder="1" applyAlignment="1">
      <alignment vertical="center"/>
    </xf>
    <xf numFmtId="49" fontId="7" fillId="7" borderId="2" xfId="0" applyNumberFormat="1" applyFont="1" applyFill="1" applyBorder="1" applyAlignment="1">
      <alignment vertical="center" wrapText="1"/>
    </xf>
    <xf numFmtId="49" fontId="6" fillId="7" borderId="2" xfId="0" applyNumberFormat="1" applyFont="1" applyFill="1" applyBorder="1" applyAlignment="1">
      <alignment vertical="center" wrapText="1"/>
    </xf>
    <xf numFmtId="4" fontId="9" fillId="4" borderId="2" xfId="0" applyNumberFormat="1" applyFont="1" applyFill="1" applyBorder="1" applyAlignment="1">
      <alignment horizontal="center" vertical="center"/>
    </xf>
    <xf numFmtId="165" fontId="9" fillId="4" borderId="2" xfId="0" applyNumberFormat="1" applyFont="1" applyFill="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49" fontId="6" fillId="7" borderId="2" xfId="0" applyNumberFormat="1" applyFont="1" applyFill="1" applyBorder="1" applyAlignment="1">
      <alignment vertical="center"/>
    </xf>
    <xf numFmtId="164" fontId="9" fillId="4" borderId="2" xfId="0" applyNumberFormat="1" applyFont="1" applyFill="1" applyBorder="1" applyAlignment="1">
      <alignment horizontal="center" vertical="center"/>
    </xf>
    <xf numFmtId="49" fontId="6" fillId="6" borderId="7" xfId="0" applyNumberFormat="1" applyFont="1" applyFill="1" applyBorder="1" applyAlignment="1">
      <alignment vertical="center" wrapText="1"/>
    </xf>
    <xf numFmtId="0" fontId="1" fillId="6" borderId="7" xfId="0" applyFont="1" applyFill="1" applyBorder="1" applyAlignment="1">
      <alignment horizontal="center" vertical="center"/>
    </xf>
    <xf numFmtId="165" fontId="12" fillId="6" borderId="7" xfId="0" applyNumberFormat="1" applyFont="1" applyFill="1" applyBorder="1" applyAlignment="1">
      <alignment horizontal="center" vertical="center"/>
    </xf>
    <xf numFmtId="164" fontId="1" fillId="6" borderId="7" xfId="0" applyNumberFormat="1" applyFont="1" applyFill="1" applyBorder="1" applyAlignment="1">
      <alignment horizontal="center" vertical="center"/>
    </xf>
    <xf numFmtId="0" fontId="6" fillId="0" borderId="7" xfId="0" applyFont="1" applyBorder="1" applyAlignment="1">
      <alignment horizontal="center" vertical="center"/>
    </xf>
    <xf numFmtId="0" fontId="1" fillId="0" borderId="7" xfId="0" applyFont="1" applyBorder="1" applyAlignment="1">
      <alignment horizontal="center" vertical="center"/>
    </xf>
    <xf numFmtId="0" fontId="1" fillId="3" borderId="7" xfId="0" applyFont="1" applyFill="1" applyBorder="1" applyAlignment="1">
      <alignment horizontal="center" vertical="center"/>
    </xf>
    <xf numFmtId="4" fontId="1" fillId="4" borderId="7" xfId="0" applyNumberFormat="1" applyFont="1" applyFill="1" applyBorder="1" applyAlignment="1">
      <alignment horizontal="center" vertical="center"/>
    </xf>
    <xf numFmtId="164" fontId="1" fillId="4" borderId="7" xfId="0" applyNumberFormat="1" applyFont="1" applyFill="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vertical="center" wrapText="1"/>
    </xf>
    <xf numFmtId="0" fontId="6" fillId="0" borderId="5" xfId="0" applyFont="1" applyBorder="1" applyAlignment="1">
      <alignment horizontal="center" vertical="center"/>
    </xf>
    <xf numFmtId="2" fontId="1" fillId="4" borderId="2" xfId="0" applyNumberFormat="1" applyFont="1" applyFill="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vertical="center"/>
    </xf>
    <xf numFmtId="165" fontId="1" fillId="4" borderId="7" xfId="0" applyNumberFormat="1" applyFont="1" applyFill="1" applyBorder="1" applyAlignment="1">
      <alignment horizontal="center" vertical="center"/>
    </xf>
    <xf numFmtId="0" fontId="1" fillId="4" borderId="7" xfId="0" applyFont="1" applyFill="1" applyBorder="1" applyAlignment="1">
      <alignment horizontal="center" vertical="center"/>
    </xf>
    <xf numFmtId="49" fontId="6" fillId="0" borderId="7" xfId="0" applyNumberFormat="1" applyFont="1" applyBorder="1" applyAlignment="1">
      <alignment vertical="center" wrapText="1"/>
    </xf>
    <xf numFmtId="0" fontId="1" fillId="8" borderId="7"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0" borderId="8" xfId="0" applyFont="1" applyBorder="1" applyAlignment="1">
      <alignment horizontal="center" vertical="center"/>
    </xf>
    <xf numFmtId="165" fontId="1" fillId="0" borderId="2" xfId="0" applyNumberFormat="1" applyFont="1" applyBorder="1" applyAlignment="1">
      <alignment horizontal="center" vertical="center"/>
    </xf>
    <xf numFmtId="164" fontId="1" fillId="0" borderId="2" xfId="0" applyNumberFormat="1" applyFont="1" applyBorder="1" applyAlignment="1">
      <alignment horizontal="center" vertical="center"/>
    </xf>
    <xf numFmtId="49" fontId="6" fillId="0" borderId="3" xfId="0" applyNumberFormat="1" applyFont="1" applyBorder="1" applyAlignment="1">
      <alignment vertical="center"/>
    </xf>
    <xf numFmtId="49" fontId="6" fillId="6" borderId="2" xfId="0" applyNumberFormat="1" applyFont="1" applyFill="1" applyBorder="1" applyAlignment="1">
      <alignment vertical="center" wrapText="1"/>
    </xf>
    <xf numFmtId="0" fontId="1" fillId="6" borderId="2" xfId="0" applyFont="1" applyFill="1" applyBorder="1" applyAlignment="1">
      <alignment horizontal="center" vertical="center"/>
    </xf>
    <xf numFmtId="165" fontId="1" fillId="6" borderId="2" xfId="0" applyNumberFormat="1" applyFont="1" applyFill="1" applyBorder="1" applyAlignment="1">
      <alignment horizontal="center" vertical="center"/>
    </xf>
    <xf numFmtId="164" fontId="1" fillId="6" borderId="2" xfId="0" applyNumberFormat="1" applyFont="1" applyFill="1" applyBorder="1" applyAlignment="1">
      <alignment horizontal="center" vertical="center"/>
    </xf>
    <xf numFmtId="4" fontId="1" fillId="6" borderId="2" xfId="0" applyNumberFormat="1" applyFont="1" applyFill="1" applyBorder="1" applyAlignment="1">
      <alignment horizontal="center" vertical="center"/>
    </xf>
    <xf numFmtId="0" fontId="1" fillId="4" borderId="2" xfId="0" applyFont="1" applyFill="1" applyBorder="1" applyAlignment="1">
      <alignment horizontal="center" vertical="center"/>
    </xf>
    <xf numFmtId="49" fontId="0" fillId="0" borderId="2" xfId="0" applyNumberForma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9" fillId="4" borderId="2" xfId="0" applyFont="1" applyFill="1" applyBorder="1" applyAlignment="1">
      <alignment horizontal="center" vertical="center"/>
    </xf>
    <xf numFmtId="0" fontId="1" fillId="0" borderId="11" xfId="0" applyFont="1" applyBorder="1" applyAlignment="1">
      <alignment horizontal="center" vertical="center"/>
    </xf>
    <xf numFmtId="2" fontId="9" fillId="4" borderId="2" xfId="0" applyNumberFormat="1" applyFont="1" applyFill="1" applyBorder="1" applyAlignment="1">
      <alignment horizontal="center" vertical="center"/>
    </xf>
    <xf numFmtId="0" fontId="1" fillId="3" borderId="2" xfId="0" quotePrefix="1" applyFont="1" applyFill="1" applyBorder="1" applyAlignment="1">
      <alignment horizontal="center" vertical="center"/>
    </xf>
    <xf numFmtId="49" fontId="7" fillId="0" borderId="12" xfId="0" applyNumberFormat="1" applyFont="1" applyBorder="1" applyAlignment="1">
      <alignment vertical="center"/>
    </xf>
    <xf numFmtId="49" fontId="7" fillId="0" borderId="13" xfId="0" applyNumberFormat="1" applyFont="1" applyBorder="1" applyAlignment="1">
      <alignment vertical="center" wrapText="1"/>
    </xf>
    <xf numFmtId="49" fontId="6" fillId="0" borderId="13" xfId="0" applyNumberFormat="1" applyFont="1" applyBorder="1" applyAlignment="1">
      <alignment vertical="center" wrapText="1"/>
    </xf>
    <xf numFmtId="0" fontId="5" fillId="4" borderId="2" xfId="0" applyFont="1" applyFill="1" applyBorder="1" applyAlignment="1">
      <alignment horizontal="center" vertical="center"/>
    </xf>
    <xf numFmtId="0" fontId="2" fillId="0" borderId="1" xfId="0" applyFont="1" applyBorder="1" applyAlignment="1">
      <alignment horizontal="center"/>
    </xf>
    <xf numFmtId="0" fontId="1" fillId="2"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0" borderId="2" xfId="0" applyFont="1" applyBorder="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AR\AR1\AR1_Allg\TEN_RM\Strom\Anfragen%20BNetzA\Erl&#246;sobergrenze%202026\EOG\Vorbereitung_elektronische%20Preisbl&#228;tter_2026.xlsx" TargetMode="External"/><Relationship Id="rId1" Type="http://schemas.openxmlformats.org/officeDocument/2006/relationships/externalLinkPath" Target="file:///G:\AR\AR1\AR1_Allg\TEN_RM\Strom\Anfragen%20BNetzA\Erl&#246;sobergrenze%202026\EOG\Vorbereitung_elektronische%20Preisbl&#228;tter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gl. EOG"/>
      <sheetName val="EOG je NE"/>
      <sheetName val="Vgl. EOG Präsi"/>
      <sheetName val="Vgl. EOG-MFP"/>
      <sheetName val="EOG NE"/>
      <sheetName val="Schlüssel reg.kto."/>
      <sheetName val="Verlustenergie"/>
      <sheetName val="dnbK CR3"/>
      <sheetName val="Mengenprognose 2025"/>
      <sheetName val="Entwicklung spez. NNE SLP"/>
      <sheetName val="Entwicklung spez. NNE RLM"/>
      <sheetName val="RLM Kunden"/>
      <sheetName val="Entwicklung GP"/>
      <sheetName val="Preisblatt Netz"/>
      <sheetName val="Preisblatt MSB"/>
      <sheetName val="elektron. Preisbla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7">
          <cell r="AF7">
            <v>23.62</v>
          </cell>
          <cell r="AG7">
            <v>3.76</v>
          </cell>
        </row>
        <row r="8">
          <cell r="AF8">
            <v>24.87</v>
          </cell>
          <cell r="AG8">
            <v>4.4000000000000004</v>
          </cell>
        </row>
        <row r="9">
          <cell r="AF9">
            <v>26.66</v>
          </cell>
          <cell r="AG9">
            <v>5.22</v>
          </cell>
        </row>
        <row r="10">
          <cell r="AF10">
            <v>27.87</v>
          </cell>
          <cell r="AG10">
            <v>6.14</v>
          </cell>
        </row>
        <row r="11">
          <cell r="AF11">
            <v>31.93</v>
          </cell>
          <cell r="AG11">
            <v>6.72</v>
          </cell>
        </row>
        <row r="18">
          <cell r="AF18">
            <v>112.06</v>
          </cell>
          <cell r="AG18">
            <v>0.22</v>
          </cell>
        </row>
        <row r="19">
          <cell r="AF19">
            <v>126.53</v>
          </cell>
          <cell r="AG19">
            <v>0.33</v>
          </cell>
        </row>
        <row r="20">
          <cell r="AF20">
            <v>143.72</v>
          </cell>
          <cell r="AG20">
            <v>0.53</v>
          </cell>
        </row>
        <row r="21">
          <cell r="AF21">
            <v>161.21</v>
          </cell>
          <cell r="AG21">
            <v>0.81</v>
          </cell>
        </row>
        <row r="22">
          <cell r="AF22">
            <v>152.18</v>
          </cell>
          <cell r="AG22">
            <v>1.91</v>
          </cell>
        </row>
        <row r="29">
          <cell r="AF29">
            <v>87.6</v>
          </cell>
          <cell r="AG29">
            <v>5.56</v>
          </cell>
        </row>
        <row r="30">
          <cell r="AG30">
            <v>3.07</v>
          </cell>
        </row>
        <row r="31">
          <cell r="AG31">
            <v>5.53</v>
          </cell>
        </row>
        <row r="32">
          <cell r="AH32">
            <v>108.93</v>
          </cell>
        </row>
        <row r="33">
          <cell r="AG33">
            <v>2.2200000000000002</v>
          </cell>
        </row>
        <row r="34">
          <cell r="AG34">
            <v>8.6199999999999992</v>
          </cell>
        </row>
        <row r="35">
          <cell r="AG35">
            <v>1.67</v>
          </cell>
        </row>
        <row r="40">
          <cell r="AF40">
            <v>224.12</v>
          </cell>
          <cell r="AG40">
            <v>0.22</v>
          </cell>
        </row>
        <row r="41">
          <cell r="AF41">
            <v>253.06</v>
          </cell>
          <cell r="AG41">
            <v>0.33</v>
          </cell>
        </row>
        <row r="42">
          <cell r="AF42">
            <v>287.44</v>
          </cell>
          <cell r="AG42">
            <v>0.53</v>
          </cell>
        </row>
        <row r="43">
          <cell r="AF43">
            <v>322.42</v>
          </cell>
          <cell r="AG43">
            <v>0.81</v>
          </cell>
        </row>
        <row r="44">
          <cell r="AF44">
            <v>304.36</v>
          </cell>
          <cell r="AG44">
            <v>1.91</v>
          </cell>
        </row>
        <row r="73">
          <cell r="AF73">
            <v>112.06</v>
          </cell>
        </row>
        <row r="74">
          <cell r="AF74">
            <v>126.53</v>
          </cell>
        </row>
        <row r="75">
          <cell r="AF75">
            <v>143.72</v>
          </cell>
        </row>
        <row r="76">
          <cell r="AF76">
            <v>161.21</v>
          </cell>
        </row>
        <row r="77">
          <cell r="AF77">
            <v>152.18</v>
          </cell>
        </row>
      </sheetData>
      <sheetData sheetId="14">
        <row r="5">
          <cell r="D5">
            <v>339.98</v>
          </cell>
        </row>
        <row r="6">
          <cell r="D6">
            <v>4182.91</v>
          </cell>
        </row>
        <row r="9">
          <cell r="D9">
            <v>339.98</v>
          </cell>
        </row>
        <row r="10">
          <cell r="D10">
            <v>405.11</v>
          </cell>
        </row>
        <row r="13">
          <cell r="D13">
            <v>289.12</v>
          </cell>
        </row>
        <row r="14">
          <cell r="D14">
            <v>23.25</v>
          </cell>
        </row>
        <row r="19">
          <cell r="D19">
            <v>9.73</v>
          </cell>
        </row>
        <row r="20">
          <cell r="D20">
            <v>14.46</v>
          </cell>
        </row>
        <row r="21">
          <cell r="D21">
            <v>78.53</v>
          </cell>
        </row>
        <row r="22">
          <cell r="D22">
            <v>16.96</v>
          </cell>
        </row>
      </sheetData>
      <sheetData sheetId="1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89062-266D-4F9F-80BD-189C5DE9E985}">
  <dimension ref="A1:J172"/>
  <sheetViews>
    <sheetView tabSelected="1" topLeftCell="B1" workbookViewId="0">
      <selection activeCell="K9" sqref="K9"/>
    </sheetView>
  </sheetViews>
  <sheetFormatPr baseColWidth="10" defaultColWidth="10" defaultRowHeight="12.75"/>
  <cols>
    <col min="1" max="1" width="12.25" style="1" hidden="1" customWidth="1"/>
    <col min="2" max="2" width="9.375" style="2" bestFit="1" customWidth="1"/>
    <col min="3" max="3" width="95.625" style="2" bestFit="1" customWidth="1"/>
    <col min="4" max="4" width="7.75" style="2" bestFit="1" customWidth="1"/>
    <col min="5" max="5" width="7.25" style="2" bestFit="1" customWidth="1"/>
    <col min="6" max="6" width="9.125" style="2" bestFit="1" customWidth="1"/>
    <col min="7" max="7" width="7.25" style="2" bestFit="1" customWidth="1"/>
    <col min="8" max="8" width="9.125" style="2" bestFit="1" customWidth="1"/>
    <col min="9" max="9" width="8.75" style="2" bestFit="1" customWidth="1"/>
    <col min="10" max="10" width="10" style="2" bestFit="1"/>
    <col min="11" max="16384" width="10" style="2"/>
  </cols>
  <sheetData>
    <row r="1" spans="1:10" ht="15.75">
      <c r="E1" s="76">
        <v>2026</v>
      </c>
      <c r="F1" s="76"/>
      <c r="G1" s="76"/>
      <c r="H1" s="76"/>
      <c r="I1" s="3" t="s">
        <v>0</v>
      </c>
      <c r="J1" s="4">
        <v>365</v>
      </c>
    </row>
    <row r="2" spans="1:10" ht="15" customHeight="1">
      <c r="A2" s="77" t="s">
        <v>1</v>
      </c>
      <c r="B2" s="78" t="s">
        <v>2</v>
      </c>
      <c r="C2" s="78" t="s">
        <v>3</v>
      </c>
      <c r="D2" s="5"/>
      <c r="E2" s="78" t="s">
        <v>4</v>
      </c>
      <c r="F2" s="78"/>
      <c r="G2" s="79" t="s">
        <v>5</v>
      </c>
      <c r="H2" s="79"/>
      <c r="I2" s="75" t="s">
        <v>6</v>
      </c>
      <c r="J2" s="75"/>
    </row>
    <row r="3" spans="1:10" ht="51">
      <c r="A3" s="77"/>
      <c r="B3" s="78"/>
      <c r="C3" s="78"/>
      <c r="D3" s="5" t="s">
        <v>7</v>
      </c>
      <c r="E3" s="5" t="s">
        <v>8</v>
      </c>
      <c r="F3" s="5" t="s">
        <v>9</v>
      </c>
      <c r="G3" s="6" t="s">
        <v>8</v>
      </c>
      <c r="H3" s="6" t="s">
        <v>9</v>
      </c>
      <c r="I3" s="7" t="s">
        <v>10</v>
      </c>
      <c r="J3" s="7" t="s">
        <v>11</v>
      </c>
    </row>
    <row r="4" spans="1:10" ht="25.5">
      <c r="A4" s="8"/>
      <c r="B4" s="9" t="s">
        <v>12</v>
      </c>
      <c r="C4" s="10" t="s">
        <v>13</v>
      </c>
      <c r="D4" s="11"/>
      <c r="E4" s="11"/>
      <c r="F4" s="11"/>
      <c r="G4" s="11"/>
      <c r="H4" s="11"/>
      <c r="I4" s="12"/>
      <c r="J4" s="12"/>
    </row>
    <row r="5" spans="1:10">
      <c r="A5" s="13"/>
      <c r="B5" s="14" t="s">
        <v>14</v>
      </c>
      <c r="C5" s="15" t="s">
        <v>15</v>
      </c>
      <c r="D5" s="6"/>
      <c r="E5" s="5"/>
      <c r="F5" s="5"/>
      <c r="G5" s="6"/>
      <c r="H5" s="6"/>
      <c r="I5" s="7"/>
      <c r="J5" s="7"/>
    </row>
    <row r="6" spans="1:10" ht="25.5">
      <c r="A6" s="13" t="s">
        <v>16</v>
      </c>
      <c r="B6" s="16" t="s">
        <v>17</v>
      </c>
      <c r="C6" s="17" t="s">
        <v>18</v>
      </c>
      <c r="D6" s="17" t="s">
        <v>19</v>
      </c>
      <c r="E6" s="18" t="s">
        <v>20</v>
      </c>
      <c r="F6" s="18" t="s">
        <v>20</v>
      </c>
      <c r="G6" s="13" t="s">
        <v>20</v>
      </c>
      <c r="H6" s="13" t="s">
        <v>20</v>
      </c>
      <c r="I6" s="19">
        <f>'[1]Preisblatt Netz'!AF7</f>
        <v>23.62</v>
      </c>
      <c r="J6" s="20">
        <f>ROUND(I6/$J$1,8)</f>
        <v>6.4712329999999998E-2</v>
      </c>
    </row>
    <row r="7" spans="1:10">
      <c r="A7" s="13" t="s">
        <v>16</v>
      </c>
      <c r="B7" s="16" t="s">
        <v>21</v>
      </c>
      <c r="C7" s="17" t="s">
        <v>22</v>
      </c>
      <c r="D7" s="17" t="s">
        <v>23</v>
      </c>
      <c r="E7" s="18" t="s">
        <v>20</v>
      </c>
      <c r="F7" s="18" t="s">
        <v>20</v>
      </c>
      <c r="G7" s="13" t="s">
        <v>20</v>
      </c>
      <c r="H7" s="13" t="s">
        <v>20</v>
      </c>
      <c r="I7" s="21">
        <f>ROUND('[1]Preisblatt Netz'!AG7/100,8)</f>
        <v>3.7600000000000001E-2</v>
      </c>
      <c r="J7" s="20">
        <f>I7</f>
        <v>3.7600000000000001E-2</v>
      </c>
    </row>
    <row r="8" spans="1:10" ht="25.5">
      <c r="A8" s="13" t="s">
        <v>16</v>
      </c>
      <c r="B8" s="16" t="s">
        <v>24</v>
      </c>
      <c r="C8" s="17" t="s">
        <v>25</v>
      </c>
      <c r="D8" s="17" t="s">
        <v>19</v>
      </c>
      <c r="E8" s="18" t="s">
        <v>20</v>
      </c>
      <c r="F8" s="18" t="s">
        <v>20</v>
      </c>
      <c r="G8" s="13" t="s">
        <v>20</v>
      </c>
      <c r="H8" s="13" t="s">
        <v>20</v>
      </c>
      <c r="I8" s="19">
        <f>'[1]Preisblatt Netz'!AF18</f>
        <v>112.06</v>
      </c>
      <c r="J8" s="20">
        <f>ROUND(I8/$J$1,8)</f>
        <v>0.3070137</v>
      </c>
    </row>
    <row r="9" spans="1:10">
      <c r="A9" s="13" t="s">
        <v>16</v>
      </c>
      <c r="B9" s="16" t="s">
        <v>26</v>
      </c>
      <c r="C9" s="22" t="s">
        <v>27</v>
      </c>
      <c r="D9" s="17" t="s">
        <v>23</v>
      </c>
      <c r="E9" s="18" t="s">
        <v>20</v>
      </c>
      <c r="F9" s="18" t="s">
        <v>20</v>
      </c>
      <c r="G9" s="13" t="s">
        <v>20</v>
      </c>
      <c r="H9" s="13" t="s">
        <v>20</v>
      </c>
      <c r="I9" s="21">
        <f>ROUND('[1]Preisblatt Netz'!AG18/100,8)</f>
        <v>2.2000000000000001E-3</v>
      </c>
      <c r="J9" s="20">
        <f>I9</f>
        <v>2.2000000000000001E-3</v>
      </c>
    </row>
    <row r="10" spans="1:10">
      <c r="A10" s="13"/>
      <c r="B10" s="23" t="s">
        <v>28</v>
      </c>
      <c r="C10" s="24" t="s">
        <v>29</v>
      </c>
      <c r="D10" s="22"/>
      <c r="E10" s="18"/>
      <c r="F10" s="18"/>
      <c r="G10" s="13"/>
      <c r="H10" s="13"/>
      <c r="I10" s="21"/>
      <c r="J10" s="20"/>
    </row>
    <row r="11" spans="1:10" ht="25.5">
      <c r="A11" s="13" t="s">
        <v>16</v>
      </c>
      <c r="B11" s="13" t="s">
        <v>30</v>
      </c>
      <c r="C11" s="17" t="s">
        <v>31</v>
      </c>
      <c r="D11" s="17" t="s">
        <v>19</v>
      </c>
      <c r="E11" s="18" t="s">
        <v>20</v>
      </c>
      <c r="F11" s="18" t="s">
        <v>20</v>
      </c>
      <c r="G11" s="13" t="s">
        <v>20</v>
      </c>
      <c r="H11" s="13" t="s">
        <v>20</v>
      </c>
      <c r="I11" s="19">
        <f>'[1]Preisblatt Netz'!AF8</f>
        <v>24.87</v>
      </c>
      <c r="J11" s="20">
        <f>ROUND(I11/$J$1,8)</f>
        <v>6.8136989999999995E-2</v>
      </c>
    </row>
    <row r="12" spans="1:10">
      <c r="A12" s="13" t="s">
        <v>16</v>
      </c>
      <c r="B12" s="13" t="s">
        <v>32</v>
      </c>
      <c r="C12" s="17" t="s">
        <v>33</v>
      </c>
      <c r="D12" s="17" t="s">
        <v>23</v>
      </c>
      <c r="E12" s="18" t="s">
        <v>20</v>
      </c>
      <c r="F12" s="18" t="s">
        <v>20</v>
      </c>
      <c r="G12" s="13" t="s">
        <v>20</v>
      </c>
      <c r="H12" s="13" t="s">
        <v>20</v>
      </c>
      <c r="I12" s="25">
        <f>ROUND('[1]Preisblatt Netz'!AG8/100,8)</f>
        <v>4.3999999999999997E-2</v>
      </c>
      <c r="J12" s="20">
        <f>I12</f>
        <v>4.3999999999999997E-2</v>
      </c>
    </row>
    <row r="13" spans="1:10" ht="25.5">
      <c r="A13" s="13" t="s">
        <v>16</v>
      </c>
      <c r="B13" s="13" t="s">
        <v>34</v>
      </c>
      <c r="C13" s="17" t="s">
        <v>35</v>
      </c>
      <c r="D13" s="17" t="s">
        <v>19</v>
      </c>
      <c r="E13" s="18" t="s">
        <v>20</v>
      </c>
      <c r="F13" s="18" t="s">
        <v>20</v>
      </c>
      <c r="G13" s="13" t="s">
        <v>20</v>
      </c>
      <c r="H13" s="13" t="s">
        <v>20</v>
      </c>
      <c r="I13" s="19">
        <f>'[1]Preisblatt Netz'!AF19</f>
        <v>126.53</v>
      </c>
      <c r="J13" s="20">
        <f>ROUND(I13/$J$1,8)</f>
        <v>0.34665752999999999</v>
      </c>
    </row>
    <row r="14" spans="1:10">
      <c r="A14" s="13" t="s">
        <v>16</v>
      </c>
      <c r="B14" s="13" t="s">
        <v>36</v>
      </c>
      <c r="C14" s="17" t="s">
        <v>37</v>
      </c>
      <c r="D14" s="17" t="s">
        <v>23</v>
      </c>
      <c r="E14" s="18" t="s">
        <v>20</v>
      </c>
      <c r="F14" s="18" t="s">
        <v>20</v>
      </c>
      <c r="G14" s="13" t="s">
        <v>20</v>
      </c>
      <c r="H14" s="13" t="s">
        <v>20</v>
      </c>
      <c r="I14" s="21">
        <f>ROUND('[1]Preisblatt Netz'!AG19/100,8)</f>
        <v>3.3E-3</v>
      </c>
      <c r="J14" s="20">
        <f>I14</f>
        <v>3.3E-3</v>
      </c>
    </row>
    <row r="15" spans="1:10">
      <c r="A15" s="13"/>
      <c r="B15" s="23" t="s">
        <v>38</v>
      </c>
      <c r="C15" s="24" t="s">
        <v>39</v>
      </c>
      <c r="D15" s="22"/>
      <c r="E15" s="18"/>
      <c r="F15" s="18"/>
      <c r="G15" s="13"/>
      <c r="H15" s="13"/>
      <c r="I15" s="21"/>
      <c r="J15" s="20"/>
    </row>
    <row r="16" spans="1:10" ht="25.5">
      <c r="A16" s="13" t="s">
        <v>16</v>
      </c>
      <c r="B16" s="13" t="s">
        <v>40</v>
      </c>
      <c r="C16" s="17" t="s">
        <v>41</v>
      </c>
      <c r="D16" s="17" t="s">
        <v>19</v>
      </c>
      <c r="E16" s="18" t="s">
        <v>20</v>
      </c>
      <c r="F16" s="18" t="s">
        <v>20</v>
      </c>
      <c r="G16" s="13" t="s">
        <v>20</v>
      </c>
      <c r="H16" s="13" t="s">
        <v>20</v>
      </c>
      <c r="I16" s="19">
        <f>'[1]Preisblatt Netz'!AF9</f>
        <v>26.66</v>
      </c>
      <c r="J16" s="20">
        <f>ROUND(I16/$J$1,8)</f>
        <v>7.3041099999999998E-2</v>
      </c>
    </row>
    <row r="17" spans="1:10">
      <c r="A17" s="13" t="s">
        <v>16</v>
      </c>
      <c r="B17" s="13" t="s">
        <v>42</v>
      </c>
      <c r="C17" s="17" t="s">
        <v>43</v>
      </c>
      <c r="D17" s="17" t="s">
        <v>23</v>
      </c>
      <c r="E17" s="18" t="s">
        <v>20</v>
      </c>
      <c r="F17" s="18" t="s">
        <v>20</v>
      </c>
      <c r="G17" s="13" t="s">
        <v>20</v>
      </c>
      <c r="H17" s="13" t="s">
        <v>20</v>
      </c>
      <c r="I17" s="21">
        <f>ROUND('[1]Preisblatt Netz'!AG9/100,8)</f>
        <v>5.2200000000000003E-2</v>
      </c>
      <c r="J17" s="20">
        <f>I17</f>
        <v>5.2200000000000003E-2</v>
      </c>
    </row>
    <row r="18" spans="1:10" ht="25.5">
      <c r="A18" s="13" t="s">
        <v>16</v>
      </c>
      <c r="B18" s="13" t="s">
        <v>44</v>
      </c>
      <c r="C18" s="17" t="s">
        <v>45</v>
      </c>
      <c r="D18" s="17" t="s">
        <v>19</v>
      </c>
      <c r="E18" s="18" t="s">
        <v>20</v>
      </c>
      <c r="F18" s="18" t="s">
        <v>20</v>
      </c>
      <c r="G18" s="13" t="s">
        <v>20</v>
      </c>
      <c r="H18" s="13" t="s">
        <v>20</v>
      </c>
      <c r="I18" s="19">
        <f>'[1]Preisblatt Netz'!AF20</f>
        <v>143.72</v>
      </c>
      <c r="J18" s="20">
        <f>ROUND(I18/$J$1,8)</f>
        <v>0.39375342000000002</v>
      </c>
    </row>
    <row r="19" spans="1:10">
      <c r="A19" s="13" t="s">
        <v>16</v>
      </c>
      <c r="B19" s="13" t="s">
        <v>46</v>
      </c>
      <c r="C19" s="17" t="s">
        <v>47</v>
      </c>
      <c r="D19" s="17" t="s">
        <v>23</v>
      </c>
      <c r="E19" s="18" t="s">
        <v>20</v>
      </c>
      <c r="F19" s="18" t="s">
        <v>20</v>
      </c>
      <c r="G19" s="13" t="s">
        <v>20</v>
      </c>
      <c r="H19" s="13" t="s">
        <v>20</v>
      </c>
      <c r="I19" s="21">
        <f>ROUND('[1]Preisblatt Netz'!AG20/100,8)</f>
        <v>5.3E-3</v>
      </c>
      <c r="J19" s="20">
        <f>I19</f>
        <v>5.3E-3</v>
      </c>
    </row>
    <row r="20" spans="1:10">
      <c r="A20" s="13"/>
      <c r="B20" s="23" t="s">
        <v>48</v>
      </c>
      <c r="C20" s="24" t="s">
        <v>49</v>
      </c>
      <c r="D20" s="22"/>
      <c r="E20" s="18"/>
      <c r="F20" s="18"/>
      <c r="G20" s="13"/>
      <c r="H20" s="13"/>
      <c r="I20" s="21"/>
      <c r="J20" s="20"/>
    </row>
    <row r="21" spans="1:10" ht="25.5">
      <c r="A21" s="13" t="s">
        <v>16</v>
      </c>
      <c r="B21" s="13" t="s">
        <v>50</v>
      </c>
      <c r="C21" s="17" t="s">
        <v>51</v>
      </c>
      <c r="D21" s="17" t="s">
        <v>19</v>
      </c>
      <c r="E21" s="18" t="s">
        <v>20</v>
      </c>
      <c r="F21" s="18" t="s">
        <v>20</v>
      </c>
      <c r="G21" s="13" t="s">
        <v>20</v>
      </c>
      <c r="H21" s="13" t="s">
        <v>20</v>
      </c>
      <c r="I21" s="19">
        <f>'[1]Preisblatt Netz'!AF10</f>
        <v>27.87</v>
      </c>
      <c r="J21" s="20">
        <f>ROUND(I21/$J$1,8)</f>
        <v>7.6356160000000006E-2</v>
      </c>
    </row>
    <row r="22" spans="1:10">
      <c r="A22" s="13" t="s">
        <v>16</v>
      </c>
      <c r="B22" s="13" t="s">
        <v>52</v>
      </c>
      <c r="C22" s="17" t="s">
        <v>53</v>
      </c>
      <c r="D22" s="17" t="s">
        <v>23</v>
      </c>
      <c r="E22" s="18" t="s">
        <v>20</v>
      </c>
      <c r="F22" s="18" t="s">
        <v>20</v>
      </c>
      <c r="G22" s="13" t="s">
        <v>20</v>
      </c>
      <c r="H22" s="13" t="s">
        <v>20</v>
      </c>
      <c r="I22" s="21">
        <f>ROUND('[1]Preisblatt Netz'!AG10/100,8)</f>
        <v>6.1400000000000003E-2</v>
      </c>
      <c r="J22" s="20">
        <f>I22</f>
        <v>6.1400000000000003E-2</v>
      </c>
    </row>
    <row r="23" spans="1:10" ht="25.5">
      <c r="A23" s="13" t="s">
        <v>16</v>
      </c>
      <c r="B23" s="13" t="s">
        <v>54</v>
      </c>
      <c r="C23" s="17" t="s">
        <v>55</v>
      </c>
      <c r="D23" s="17" t="s">
        <v>19</v>
      </c>
      <c r="E23" s="18" t="s">
        <v>20</v>
      </c>
      <c r="F23" s="18" t="s">
        <v>20</v>
      </c>
      <c r="G23" s="13" t="s">
        <v>20</v>
      </c>
      <c r="H23" s="13" t="s">
        <v>20</v>
      </c>
      <c r="I23" s="19">
        <f>'[1]Preisblatt Netz'!AF21</f>
        <v>161.21</v>
      </c>
      <c r="J23" s="20">
        <f>ROUND(I23/$J$1,8)</f>
        <v>0.44167123000000003</v>
      </c>
    </row>
    <row r="24" spans="1:10">
      <c r="A24" s="13" t="s">
        <v>16</v>
      </c>
      <c r="B24" s="13" t="s">
        <v>56</v>
      </c>
      <c r="C24" s="17" t="s">
        <v>57</v>
      </c>
      <c r="D24" s="17" t="s">
        <v>23</v>
      </c>
      <c r="E24" s="18" t="s">
        <v>20</v>
      </c>
      <c r="F24" s="18" t="s">
        <v>20</v>
      </c>
      <c r="G24" s="13" t="s">
        <v>20</v>
      </c>
      <c r="H24" s="13" t="s">
        <v>20</v>
      </c>
      <c r="I24" s="21">
        <f>ROUND('[1]Preisblatt Netz'!AG21/100,8)</f>
        <v>8.0999999999999996E-3</v>
      </c>
      <c r="J24" s="20">
        <f>I24</f>
        <v>8.0999999999999996E-3</v>
      </c>
    </row>
    <row r="25" spans="1:10">
      <c r="A25" s="13"/>
      <c r="B25" s="23" t="s">
        <v>58</v>
      </c>
      <c r="C25" s="24" t="s">
        <v>59</v>
      </c>
      <c r="D25" s="22"/>
      <c r="E25" s="18"/>
      <c r="F25" s="18"/>
      <c r="G25" s="13"/>
      <c r="H25" s="13"/>
      <c r="I25" s="21"/>
      <c r="J25" s="20"/>
    </row>
    <row r="26" spans="1:10" ht="25.5">
      <c r="A26" s="13" t="s">
        <v>16</v>
      </c>
      <c r="B26" s="13" t="s">
        <v>60</v>
      </c>
      <c r="C26" s="17" t="s">
        <v>61</v>
      </c>
      <c r="D26" s="17" t="s">
        <v>19</v>
      </c>
      <c r="E26" s="18" t="s">
        <v>20</v>
      </c>
      <c r="F26" s="18" t="s">
        <v>20</v>
      </c>
      <c r="G26" s="13" t="s">
        <v>20</v>
      </c>
      <c r="H26" s="13" t="s">
        <v>20</v>
      </c>
      <c r="I26" s="19">
        <f>'[1]Preisblatt Netz'!AF11</f>
        <v>31.93</v>
      </c>
      <c r="J26" s="20">
        <f>ROUND(I26/$J$1,8)</f>
        <v>8.747945E-2</v>
      </c>
    </row>
    <row r="27" spans="1:10">
      <c r="A27" s="13" t="s">
        <v>16</v>
      </c>
      <c r="B27" s="13" t="s">
        <v>62</v>
      </c>
      <c r="C27" s="17" t="s">
        <v>63</v>
      </c>
      <c r="D27" s="17" t="s">
        <v>23</v>
      </c>
      <c r="E27" s="18" t="s">
        <v>20</v>
      </c>
      <c r="F27" s="18" t="s">
        <v>20</v>
      </c>
      <c r="G27" s="13" t="s">
        <v>20</v>
      </c>
      <c r="H27" s="13" t="s">
        <v>20</v>
      </c>
      <c r="I27" s="21">
        <f>ROUND('[1]Preisblatt Netz'!AG11/100,8)</f>
        <v>6.7199999999999996E-2</v>
      </c>
      <c r="J27" s="20">
        <f>I27</f>
        <v>6.7199999999999996E-2</v>
      </c>
    </row>
    <row r="28" spans="1:10" ht="25.5">
      <c r="A28" s="13" t="s">
        <v>16</v>
      </c>
      <c r="B28" s="13" t="s">
        <v>64</v>
      </c>
      <c r="C28" s="17" t="s">
        <v>65</v>
      </c>
      <c r="D28" s="17" t="s">
        <v>19</v>
      </c>
      <c r="E28" s="18" t="s">
        <v>20</v>
      </c>
      <c r="F28" s="18" t="s">
        <v>20</v>
      </c>
      <c r="G28" s="13" t="s">
        <v>20</v>
      </c>
      <c r="H28" s="13" t="s">
        <v>20</v>
      </c>
      <c r="I28" s="19">
        <f>'[1]Preisblatt Netz'!AF22</f>
        <v>152.18</v>
      </c>
      <c r="J28" s="20">
        <f>ROUND(I28/$J$1,8)</f>
        <v>0.41693151000000001</v>
      </c>
    </row>
    <row r="29" spans="1:10">
      <c r="A29" s="13" t="s">
        <v>16</v>
      </c>
      <c r="B29" s="13" t="s">
        <v>66</v>
      </c>
      <c r="C29" s="17" t="s">
        <v>67</v>
      </c>
      <c r="D29" s="17" t="s">
        <v>23</v>
      </c>
      <c r="E29" s="18" t="s">
        <v>20</v>
      </c>
      <c r="F29" s="18" t="s">
        <v>20</v>
      </c>
      <c r="G29" s="13" t="s">
        <v>20</v>
      </c>
      <c r="H29" s="13" t="s">
        <v>20</v>
      </c>
      <c r="I29" s="21">
        <f>ROUND('[1]Preisblatt Netz'!AG22/100,8)</f>
        <v>1.9099999999999999E-2</v>
      </c>
      <c r="J29" s="20">
        <f>I29</f>
        <v>1.9099999999999999E-2</v>
      </c>
    </row>
    <row r="30" spans="1:10" ht="14.25">
      <c r="A30" s="13"/>
      <c r="B30" s="26" t="s">
        <v>68</v>
      </c>
      <c r="C30" s="27" t="s">
        <v>69</v>
      </c>
      <c r="D30" s="22"/>
      <c r="E30" s="18"/>
      <c r="F30" s="18"/>
      <c r="G30" s="13"/>
      <c r="H30" s="13"/>
      <c r="I30" s="21"/>
      <c r="J30" s="20"/>
    </row>
    <row r="31" spans="1:10" ht="25.5">
      <c r="A31" s="13" t="s">
        <v>16</v>
      </c>
      <c r="B31" s="13" t="s">
        <v>70</v>
      </c>
      <c r="C31" s="28" t="s">
        <v>71</v>
      </c>
      <c r="D31" s="28" t="s">
        <v>19</v>
      </c>
      <c r="E31" s="18" t="s">
        <v>20</v>
      </c>
      <c r="F31" s="18" t="s">
        <v>20</v>
      </c>
      <c r="G31" s="13" t="s">
        <v>20</v>
      </c>
      <c r="H31" s="13" t="s">
        <v>20</v>
      </c>
      <c r="I31" s="29">
        <f>'[1]Preisblatt Netz'!AF11</f>
        <v>31.93</v>
      </c>
      <c r="J31" s="20">
        <f>ROUND(I31/$J$1,8)</f>
        <v>8.747945E-2</v>
      </c>
    </row>
    <row r="32" spans="1:10" ht="25.5">
      <c r="A32" s="13" t="s">
        <v>16</v>
      </c>
      <c r="B32" s="13" t="s">
        <v>72</v>
      </c>
      <c r="C32" s="28" t="s">
        <v>73</v>
      </c>
      <c r="D32" s="28" t="s">
        <v>23</v>
      </c>
      <c r="E32" s="18" t="s">
        <v>20</v>
      </c>
      <c r="F32" s="18" t="s">
        <v>20</v>
      </c>
      <c r="G32" s="13" t="s">
        <v>20</v>
      </c>
      <c r="H32" s="13" t="s">
        <v>20</v>
      </c>
      <c r="I32" s="30">
        <f>ROUND('[1]Preisblatt Netz'!AG11/100,8)</f>
        <v>6.7199999999999996E-2</v>
      </c>
      <c r="J32" s="20">
        <f>I32</f>
        <v>6.7199999999999996E-2</v>
      </c>
    </row>
    <row r="33" spans="1:10" ht="25.5">
      <c r="A33" s="13" t="s">
        <v>16</v>
      </c>
      <c r="B33" s="13" t="s">
        <v>74</v>
      </c>
      <c r="C33" s="28" t="s">
        <v>75</v>
      </c>
      <c r="D33" s="28" t="s">
        <v>19</v>
      </c>
      <c r="E33" s="18" t="s">
        <v>20</v>
      </c>
      <c r="F33" s="18" t="s">
        <v>20</v>
      </c>
      <c r="G33" s="13" t="s">
        <v>20</v>
      </c>
      <c r="H33" s="13" t="s">
        <v>20</v>
      </c>
      <c r="I33" s="29">
        <f>'[1]Preisblatt Netz'!AF22</f>
        <v>152.18</v>
      </c>
      <c r="J33" s="20">
        <f>ROUND(I33/J1,8)</f>
        <v>0.41693151000000001</v>
      </c>
    </row>
    <row r="34" spans="1:10" ht="26.25" thickBot="1">
      <c r="A34" s="31" t="s">
        <v>16</v>
      </c>
      <c r="B34" s="13" t="s">
        <v>76</v>
      </c>
      <c r="C34" s="28" t="s">
        <v>77</v>
      </c>
      <c r="D34" s="28" t="s">
        <v>23</v>
      </c>
      <c r="E34" s="18" t="s">
        <v>20</v>
      </c>
      <c r="F34" s="18" t="s">
        <v>20</v>
      </c>
      <c r="G34" s="13" t="s">
        <v>20</v>
      </c>
      <c r="H34" s="13" t="s">
        <v>20</v>
      </c>
      <c r="I34" s="30">
        <f>ROUND('[1]Preisblatt Netz'!AG22/100,8)</f>
        <v>1.9099999999999999E-2</v>
      </c>
      <c r="J34" s="20">
        <f>I34</f>
        <v>1.9099999999999999E-2</v>
      </c>
    </row>
    <row r="35" spans="1:10" ht="38.25">
      <c r="A35" s="32"/>
      <c r="B35" s="33" t="s">
        <v>78</v>
      </c>
      <c r="C35" s="28" t="s">
        <v>79</v>
      </c>
      <c r="D35" s="28" t="s">
        <v>80</v>
      </c>
      <c r="E35" s="18" t="s">
        <v>20</v>
      </c>
      <c r="F35" s="18" t="s">
        <v>20</v>
      </c>
      <c r="G35" s="13" t="s">
        <v>20</v>
      </c>
      <c r="H35" s="13" t="s">
        <v>20</v>
      </c>
      <c r="I35" s="29">
        <f>-'[1]Preisblatt Netz'!AH32</f>
        <v>-108.93</v>
      </c>
      <c r="J35" s="20">
        <f>ROUND(I35/J1,8)</f>
        <v>-0.29843836000000001</v>
      </c>
    </row>
    <row r="36" spans="1:10" ht="38.25">
      <c r="A36" s="32"/>
      <c r="B36" s="33" t="s">
        <v>81</v>
      </c>
      <c r="C36" s="28" t="s">
        <v>82</v>
      </c>
      <c r="D36" s="28" t="s">
        <v>80</v>
      </c>
      <c r="E36" s="18" t="s">
        <v>20</v>
      </c>
      <c r="F36" s="18" t="s">
        <v>20</v>
      </c>
      <c r="G36" s="13" t="s">
        <v>20</v>
      </c>
      <c r="H36" s="13" t="s">
        <v>20</v>
      </c>
      <c r="I36" s="29">
        <f>-'[1]Preisblatt Netz'!AH32</f>
        <v>-108.93</v>
      </c>
      <c r="J36" s="34">
        <f>ROUND(I36/J1,8)</f>
        <v>-0.29843836000000001</v>
      </c>
    </row>
    <row r="37" spans="1:10" ht="25.5">
      <c r="A37" s="32"/>
      <c r="B37" s="9" t="s">
        <v>83</v>
      </c>
      <c r="C37" s="10" t="s">
        <v>84</v>
      </c>
      <c r="D37" s="35"/>
      <c r="E37" s="36"/>
      <c r="F37" s="36"/>
      <c r="G37" s="36"/>
      <c r="H37" s="36"/>
      <c r="I37" s="37"/>
      <c r="J37" s="38"/>
    </row>
    <row r="38" spans="1:10">
      <c r="A38" s="39" t="s">
        <v>85</v>
      </c>
      <c r="B38" s="40" t="s">
        <v>86</v>
      </c>
      <c r="C38" s="17" t="s">
        <v>87</v>
      </c>
      <c r="D38" s="17" t="s">
        <v>80</v>
      </c>
      <c r="E38" s="41" t="s">
        <v>20</v>
      </c>
      <c r="F38" s="41" t="s">
        <v>20</v>
      </c>
      <c r="G38" s="13" t="s">
        <v>20</v>
      </c>
      <c r="H38" s="13" t="s">
        <v>20</v>
      </c>
      <c r="I38" s="42">
        <f>'[1]Preisblatt Netz'!AF29</f>
        <v>87.6</v>
      </c>
      <c r="J38" s="43">
        <f>ROUND(I38/$J$1,8)</f>
        <v>0.24</v>
      </c>
    </row>
    <row r="39" spans="1:10" ht="51">
      <c r="A39" s="44" t="s">
        <v>85</v>
      </c>
      <c r="B39" s="13" t="s">
        <v>88</v>
      </c>
      <c r="C39" s="17" t="s">
        <v>89</v>
      </c>
      <c r="D39" s="17" t="s">
        <v>23</v>
      </c>
      <c r="E39" s="18" t="s">
        <v>20</v>
      </c>
      <c r="F39" s="18" t="s">
        <v>20</v>
      </c>
      <c r="G39" s="13" t="s">
        <v>20</v>
      </c>
      <c r="H39" s="13" t="s">
        <v>20</v>
      </c>
      <c r="I39" s="21">
        <f>ROUND('[1]Preisblatt Netz'!AG29/100,8)</f>
        <v>5.5599999999999997E-2</v>
      </c>
      <c r="J39" s="20">
        <f>I39</f>
        <v>5.5599999999999997E-2</v>
      </c>
    </row>
    <row r="40" spans="1:10">
      <c r="A40" s="44" t="s">
        <v>85</v>
      </c>
      <c r="B40" s="13" t="s">
        <v>90</v>
      </c>
      <c r="C40" s="17" t="s">
        <v>91</v>
      </c>
      <c r="D40" s="17" t="s">
        <v>23</v>
      </c>
      <c r="E40" s="18" t="s">
        <v>20</v>
      </c>
      <c r="F40" s="18" t="s">
        <v>20</v>
      </c>
      <c r="G40" s="13" t="s">
        <v>20</v>
      </c>
      <c r="H40" s="13" t="s">
        <v>20</v>
      </c>
      <c r="I40" s="21">
        <f>ROUND('[1]Preisblatt Netz'!AG30/100,8)</f>
        <v>3.0700000000000002E-2</v>
      </c>
      <c r="J40" s="20">
        <f t="shared" ref="J40:J50" si="0">I40</f>
        <v>3.0700000000000002E-2</v>
      </c>
    </row>
    <row r="41" spans="1:10">
      <c r="A41" s="44" t="s">
        <v>85</v>
      </c>
      <c r="B41" s="13" t="s">
        <v>92</v>
      </c>
      <c r="C41" s="17" t="s">
        <v>93</v>
      </c>
      <c r="D41" s="17" t="s">
        <v>23</v>
      </c>
      <c r="E41" s="18" t="s">
        <v>20</v>
      </c>
      <c r="F41" s="18" t="s">
        <v>20</v>
      </c>
      <c r="G41" s="13" t="s">
        <v>20</v>
      </c>
      <c r="H41" s="13" t="s">
        <v>20</v>
      </c>
      <c r="I41" s="21">
        <f>ROUND('[1]Preisblatt Netz'!AG30/100,8)</f>
        <v>3.0700000000000002E-2</v>
      </c>
      <c r="J41" s="20">
        <f t="shared" si="0"/>
        <v>3.0700000000000002E-2</v>
      </c>
    </row>
    <row r="42" spans="1:10">
      <c r="A42" s="44" t="s">
        <v>85</v>
      </c>
      <c r="B42" s="13" t="s">
        <v>94</v>
      </c>
      <c r="C42" s="17" t="s">
        <v>95</v>
      </c>
      <c r="D42" s="17" t="s">
        <v>23</v>
      </c>
      <c r="E42" s="18" t="s">
        <v>20</v>
      </c>
      <c r="F42" s="18" t="s">
        <v>20</v>
      </c>
      <c r="G42" s="13" t="s">
        <v>20</v>
      </c>
      <c r="H42" s="13" t="s">
        <v>20</v>
      </c>
      <c r="I42" s="21">
        <f>ROUND('[1]Preisblatt Netz'!AG31/100,8)</f>
        <v>5.5300000000000002E-2</v>
      </c>
      <c r="J42" s="20">
        <f t="shared" si="0"/>
        <v>5.5300000000000002E-2</v>
      </c>
    </row>
    <row r="43" spans="1:10" ht="25.5">
      <c r="A43" s="44" t="s">
        <v>85</v>
      </c>
      <c r="B43" s="13" t="s">
        <v>96</v>
      </c>
      <c r="C43" s="17" t="s">
        <v>97</v>
      </c>
      <c r="D43" s="17" t="s">
        <v>23</v>
      </c>
      <c r="E43" s="18" t="s">
        <v>20</v>
      </c>
      <c r="F43" s="18" t="s">
        <v>20</v>
      </c>
      <c r="G43" s="13" t="s">
        <v>20</v>
      </c>
      <c r="H43" s="13" t="s">
        <v>20</v>
      </c>
      <c r="I43" s="21">
        <f>ROUND('[1]Preisblatt Netz'!AG30/100,8)</f>
        <v>3.0700000000000002E-2</v>
      </c>
      <c r="J43" s="20">
        <f t="shared" si="0"/>
        <v>3.0700000000000002E-2</v>
      </c>
    </row>
    <row r="44" spans="1:10" ht="25.5">
      <c r="A44" s="44" t="s">
        <v>85</v>
      </c>
      <c r="B44" s="13" t="s">
        <v>98</v>
      </c>
      <c r="C44" s="17" t="s">
        <v>99</v>
      </c>
      <c r="D44" s="17" t="s">
        <v>23</v>
      </c>
      <c r="E44" s="18" t="s">
        <v>20</v>
      </c>
      <c r="F44" s="18" t="s">
        <v>20</v>
      </c>
      <c r="G44" s="13" t="s">
        <v>20</v>
      </c>
      <c r="H44" s="13" t="s">
        <v>20</v>
      </c>
      <c r="I44" s="21">
        <f>ROUND('[1]Preisblatt Netz'!AG30/100,8)</f>
        <v>3.0700000000000002E-2</v>
      </c>
      <c r="J44" s="20">
        <f t="shared" si="0"/>
        <v>3.0700000000000002E-2</v>
      </c>
    </row>
    <row r="45" spans="1:10">
      <c r="A45" s="44" t="s">
        <v>85</v>
      </c>
      <c r="B45" s="13" t="s">
        <v>100</v>
      </c>
      <c r="C45" s="17" t="s">
        <v>101</v>
      </c>
      <c r="D45" s="17" t="s">
        <v>80</v>
      </c>
      <c r="E45" s="18" t="s">
        <v>20</v>
      </c>
      <c r="F45" s="18" t="s">
        <v>20</v>
      </c>
      <c r="G45" s="13" t="s">
        <v>20</v>
      </c>
      <c r="H45" s="13" t="s">
        <v>20</v>
      </c>
      <c r="I45" s="21"/>
      <c r="J45" s="20"/>
    </row>
    <row r="46" spans="1:10">
      <c r="A46" s="44" t="s">
        <v>85</v>
      </c>
      <c r="B46" s="13" t="s">
        <v>102</v>
      </c>
      <c r="C46" s="17" t="s">
        <v>103</v>
      </c>
      <c r="D46" s="17" t="s">
        <v>80</v>
      </c>
      <c r="E46" s="18" t="s">
        <v>20</v>
      </c>
      <c r="F46" s="18" t="s">
        <v>20</v>
      </c>
      <c r="G46" s="13" t="s">
        <v>20</v>
      </c>
      <c r="H46" s="13" t="s">
        <v>20</v>
      </c>
      <c r="I46" s="21"/>
      <c r="J46" s="20"/>
    </row>
    <row r="47" spans="1:10" ht="25.5">
      <c r="A47" s="44" t="s">
        <v>85</v>
      </c>
      <c r="B47" s="13" t="s">
        <v>104</v>
      </c>
      <c r="C47" s="17" t="s">
        <v>105</v>
      </c>
      <c r="D47" s="17" t="s">
        <v>80</v>
      </c>
      <c r="E47" s="18" t="s">
        <v>20</v>
      </c>
      <c r="F47" s="18" t="s">
        <v>20</v>
      </c>
      <c r="G47" s="13" t="s">
        <v>20</v>
      </c>
      <c r="H47" s="13" t="s">
        <v>20</v>
      </c>
      <c r="I47" s="21"/>
      <c r="J47" s="20"/>
    </row>
    <row r="48" spans="1:10" ht="25.5">
      <c r="A48" s="44" t="s">
        <v>85</v>
      </c>
      <c r="B48" s="13" t="s">
        <v>106</v>
      </c>
      <c r="C48" s="17" t="s">
        <v>107</v>
      </c>
      <c r="D48" s="17" t="s">
        <v>23</v>
      </c>
      <c r="E48" s="18" t="s">
        <v>20</v>
      </c>
      <c r="F48" s="18" t="s">
        <v>20</v>
      </c>
      <c r="G48" s="13" t="s">
        <v>20</v>
      </c>
      <c r="H48" s="13" t="s">
        <v>20</v>
      </c>
      <c r="I48" s="21">
        <f>ROUND('[1]Preisblatt Netz'!AG30/100,8)</f>
        <v>3.0700000000000002E-2</v>
      </c>
      <c r="J48" s="20">
        <f t="shared" si="0"/>
        <v>3.0700000000000002E-2</v>
      </c>
    </row>
    <row r="49" spans="1:10" ht="25.5">
      <c r="A49" s="44" t="s">
        <v>85</v>
      </c>
      <c r="B49" s="13" t="s">
        <v>108</v>
      </c>
      <c r="C49" s="45" t="s">
        <v>109</v>
      </c>
      <c r="D49" s="17" t="s">
        <v>23</v>
      </c>
      <c r="E49" s="18" t="s">
        <v>20</v>
      </c>
      <c r="F49" s="18" t="s">
        <v>20</v>
      </c>
      <c r="G49" s="13" t="s">
        <v>20</v>
      </c>
      <c r="H49" s="13" t="s">
        <v>20</v>
      </c>
      <c r="I49" s="21">
        <f>ROUND('[1]Preisblatt Netz'!AG30/100,8)</f>
        <v>3.0700000000000002E-2</v>
      </c>
      <c r="J49" s="20">
        <f t="shared" si="0"/>
        <v>3.0700000000000002E-2</v>
      </c>
    </row>
    <row r="50" spans="1:10" ht="25.5">
      <c r="A50" s="44" t="s">
        <v>85</v>
      </c>
      <c r="B50" s="13" t="s">
        <v>110</v>
      </c>
      <c r="C50" s="45" t="s">
        <v>111</v>
      </c>
      <c r="D50" s="17" t="s">
        <v>23</v>
      </c>
      <c r="E50" s="18" t="s">
        <v>20</v>
      </c>
      <c r="F50" s="18" t="s">
        <v>20</v>
      </c>
      <c r="G50" s="13" t="s">
        <v>20</v>
      </c>
      <c r="H50" s="13" t="s">
        <v>20</v>
      </c>
      <c r="I50" s="21">
        <f>ROUND('[1]Preisblatt Netz'!AG30/100,8)</f>
        <v>3.0700000000000002E-2</v>
      </c>
      <c r="J50" s="20">
        <f t="shared" si="0"/>
        <v>3.0700000000000002E-2</v>
      </c>
    </row>
    <row r="51" spans="1:10" ht="26.25" thickBot="1">
      <c r="A51" s="46" t="s">
        <v>85</v>
      </c>
      <c r="B51" s="13" t="s">
        <v>112</v>
      </c>
      <c r="C51" s="45" t="s">
        <v>113</v>
      </c>
      <c r="D51" s="17" t="s">
        <v>80</v>
      </c>
      <c r="E51" s="18" t="s">
        <v>20</v>
      </c>
      <c r="F51" s="18" t="s">
        <v>20</v>
      </c>
      <c r="G51" s="13" t="s">
        <v>20</v>
      </c>
      <c r="H51" s="13" t="s">
        <v>20</v>
      </c>
      <c r="I51" s="47">
        <f>'[1]Preisblatt Netz'!AF29</f>
        <v>87.6</v>
      </c>
      <c r="J51" s="20">
        <f>ROUND(I51/$J$1,8)</f>
        <v>0.24</v>
      </c>
    </row>
    <row r="52" spans="1:10" ht="38.25">
      <c r="A52" s="48"/>
      <c r="B52" s="49" t="s">
        <v>114</v>
      </c>
      <c r="C52" s="45" t="s">
        <v>115</v>
      </c>
      <c r="D52" s="17" t="s">
        <v>80</v>
      </c>
      <c r="E52" s="18" t="s">
        <v>20</v>
      </c>
      <c r="F52" s="18" t="s">
        <v>20</v>
      </c>
      <c r="G52" s="13" t="s">
        <v>20</v>
      </c>
      <c r="H52" s="13" t="s">
        <v>20</v>
      </c>
      <c r="I52" s="29">
        <f>-'[1]Preisblatt Netz'!AH32</f>
        <v>-108.93</v>
      </c>
      <c r="J52" s="20">
        <f>ROUND(I52/$J$1,8)</f>
        <v>-0.29843836000000001</v>
      </c>
    </row>
    <row r="53" spans="1:10" ht="38.25">
      <c r="A53" s="48"/>
      <c r="B53" s="49" t="s">
        <v>116</v>
      </c>
      <c r="C53" s="45" t="s">
        <v>117</v>
      </c>
      <c r="D53" s="17" t="s">
        <v>23</v>
      </c>
      <c r="E53" s="18" t="s">
        <v>20</v>
      </c>
      <c r="F53" s="18" t="s">
        <v>20</v>
      </c>
      <c r="G53" s="13" t="s">
        <v>20</v>
      </c>
      <c r="H53" s="13" t="s">
        <v>20</v>
      </c>
      <c r="I53" s="50">
        <f>ROUND('[1]Preisblatt Netz'!AG33/100,8)</f>
        <v>2.2200000000000001E-2</v>
      </c>
      <c r="J53" s="20">
        <f>I53</f>
        <v>2.2200000000000001E-2</v>
      </c>
    </row>
    <row r="54" spans="1:10" ht="38.25">
      <c r="A54" s="48"/>
      <c r="B54" s="49" t="s">
        <v>118</v>
      </c>
      <c r="C54" s="45" t="s">
        <v>119</v>
      </c>
      <c r="D54" s="17" t="s">
        <v>23</v>
      </c>
      <c r="E54" s="18" t="s">
        <v>20</v>
      </c>
      <c r="F54" s="18" t="s">
        <v>20</v>
      </c>
      <c r="G54" s="13" t="s">
        <v>20</v>
      </c>
      <c r="H54" s="13" t="s">
        <v>20</v>
      </c>
      <c r="I54" s="50">
        <f>ROUND('[1]Preisblatt Netz'!AG34/100,8)</f>
        <v>8.6199999999999999E-2</v>
      </c>
      <c r="J54" s="43">
        <f>I54</f>
        <v>8.6199999999999999E-2</v>
      </c>
    </row>
    <row r="55" spans="1:10" ht="38.25">
      <c r="A55" s="48"/>
      <c r="B55" s="49" t="s">
        <v>120</v>
      </c>
      <c r="C55" s="45" t="s">
        <v>121</v>
      </c>
      <c r="D55" s="17" t="s">
        <v>23</v>
      </c>
      <c r="E55" s="18" t="s">
        <v>20</v>
      </c>
      <c r="F55" s="18" t="s">
        <v>20</v>
      </c>
      <c r="G55" s="13" t="s">
        <v>20</v>
      </c>
      <c r="H55" s="13" t="s">
        <v>20</v>
      </c>
      <c r="I55" s="51">
        <f>ROUND('[1]Preisblatt Netz'!AG35/100,8)</f>
        <v>1.67E-2</v>
      </c>
      <c r="J55" s="43">
        <f>I55</f>
        <v>1.67E-2</v>
      </c>
    </row>
    <row r="56" spans="1:10" ht="25.5">
      <c r="A56" s="48"/>
      <c r="B56" s="9" t="s">
        <v>122</v>
      </c>
      <c r="C56" s="10" t="s">
        <v>123</v>
      </c>
      <c r="D56" s="35"/>
      <c r="E56" s="36"/>
      <c r="F56" s="36"/>
      <c r="G56" s="36"/>
      <c r="H56" s="36"/>
      <c r="I56" s="36"/>
      <c r="J56" s="38"/>
    </row>
    <row r="57" spans="1:10">
      <c r="A57" s="48"/>
      <c r="B57" s="23" t="s">
        <v>124</v>
      </c>
      <c r="C57" s="24" t="s">
        <v>125</v>
      </c>
      <c r="D57" s="52"/>
      <c r="E57" s="41"/>
      <c r="F57" s="41"/>
      <c r="G57" s="40"/>
      <c r="H57" s="40"/>
      <c r="I57" s="51"/>
      <c r="J57" s="43"/>
    </row>
    <row r="58" spans="1:10" ht="27" customHeight="1">
      <c r="A58" s="40" t="s">
        <v>126</v>
      </c>
      <c r="B58" s="53" t="s">
        <v>127</v>
      </c>
      <c r="C58" s="17" t="s">
        <v>128</v>
      </c>
      <c r="D58" s="17" t="s">
        <v>19</v>
      </c>
      <c r="E58" s="41" t="s">
        <v>20</v>
      </c>
      <c r="F58" s="41" t="s">
        <v>20</v>
      </c>
      <c r="G58" s="13" t="s">
        <v>20</v>
      </c>
      <c r="H58" s="13" t="s">
        <v>20</v>
      </c>
      <c r="I58" s="42">
        <f>'[1]Preisblatt Netz'!AF40</f>
        <v>224.12</v>
      </c>
      <c r="J58" s="43">
        <f>ROUND(I58/$J$1,8)</f>
        <v>0.6140274</v>
      </c>
    </row>
    <row r="59" spans="1:10" ht="25.5">
      <c r="A59" s="13" t="s">
        <v>126</v>
      </c>
      <c r="B59" s="54" t="s">
        <v>129</v>
      </c>
      <c r="C59" s="17" t="s">
        <v>130</v>
      </c>
      <c r="D59" s="17" t="s">
        <v>19</v>
      </c>
      <c r="E59" s="18" t="s">
        <v>20</v>
      </c>
      <c r="F59" s="18" t="s">
        <v>20</v>
      </c>
      <c r="G59" s="13" t="s">
        <v>20</v>
      </c>
      <c r="H59" s="13" t="s">
        <v>20</v>
      </c>
      <c r="I59" s="19">
        <f>'[1]Preisblatt Netz'!AF40</f>
        <v>224.12</v>
      </c>
      <c r="J59" s="20">
        <f>ROUND(I59/$J$1,8)</f>
        <v>0.6140274</v>
      </c>
    </row>
    <row r="60" spans="1:10" ht="25.5">
      <c r="A60" s="13" t="s">
        <v>126</v>
      </c>
      <c r="B60" s="54" t="s">
        <v>131</v>
      </c>
      <c r="C60" s="17" t="s">
        <v>132</v>
      </c>
      <c r="D60" s="17" t="s">
        <v>19</v>
      </c>
      <c r="E60" s="18" t="s">
        <v>20</v>
      </c>
      <c r="F60" s="18" t="s">
        <v>20</v>
      </c>
      <c r="G60" s="13" t="s">
        <v>20</v>
      </c>
      <c r="H60" s="13" t="s">
        <v>20</v>
      </c>
      <c r="I60" s="19">
        <f>'[1]Preisblatt Netz'!AF40</f>
        <v>224.12</v>
      </c>
      <c r="J60" s="20">
        <f>ROUND(I60/$J$1,8)</f>
        <v>0.6140274</v>
      </c>
    </row>
    <row r="61" spans="1:10" ht="25.5">
      <c r="A61" s="13" t="s">
        <v>126</v>
      </c>
      <c r="B61" s="54" t="s">
        <v>133</v>
      </c>
      <c r="C61" s="17" t="s">
        <v>134</v>
      </c>
      <c r="D61" s="17" t="s">
        <v>19</v>
      </c>
      <c r="E61" s="18" t="s">
        <v>20</v>
      </c>
      <c r="F61" s="18" t="s">
        <v>20</v>
      </c>
      <c r="G61" s="13" t="s">
        <v>20</v>
      </c>
      <c r="H61" s="13" t="s">
        <v>20</v>
      </c>
      <c r="I61" s="19">
        <f>'[1]Preisblatt Netz'!AF40</f>
        <v>224.12</v>
      </c>
      <c r="J61" s="20">
        <f>ROUND(I61/$J$1,8)</f>
        <v>0.6140274</v>
      </c>
    </row>
    <row r="62" spans="1:10">
      <c r="A62" s="13" t="s">
        <v>126</v>
      </c>
      <c r="B62" s="54" t="s">
        <v>135</v>
      </c>
      <c r="C62" s="17" t="s">
        <v>136</v>
      </c>
      <c r="D62" s="17" t="s">
        <v>23</v>
      </c>
      <c r="E62" s="18" t="s">
        <v>20</v>
      </c>
      <c r="F62" s="18" t="s">
        <v>20</v>
      </c>
      <c r="G62" s="13" t="s">
        <v>20</v>
      </c>
      <c r="H62" s="13" t="s">
        <v>20</v>
      </c>
      <c r="I62" s="21">
        <f>ROUND('[1]Preisblatt Netz'!AG40/100,8)</f>
        <v>2.2000000000000001E-3</v>
      </c>
      <c r="J62" s="20">
        <f>I62</f>
        <v>2.2000000000000001E-3</v>
      </c>
    </row>
    <row r="63" spans="1:10">
      <c r="A63" s="13"/>
      <c r="B63" s="23" t="s">
        <v>137</v>
      </c>
      <c r="C63" s="24" t="s">
        <v>138</v>
      </c>
      <c r="D63" s="17"/>
      <c r="E63" s="18"/>
      <c r="F63" s="18"/>
      <c r="G63" s="13"/>
      <c r="H63" s="13"/>
      <c r="I63" s="21"/>
      <c r="J63" s="20"/>
    </row>
    <row r="64" spans="1:10" ht="25.5">
      <c r="A64" s="13" t="s">
        <v>126</v>
      </c>
      <c r="B64" s="16" t="s">
        <v>139</v>
      </c>
      <c r="C64" s="17" t="s">
        <v>140</v>
      </c>
      <c r="D64" s="17" t="s">
        <v>19</v>
      </c>
      <c r="E64" s="18" t="s">
        <v>20</v>
      </c>
      <c r="F64" s="18" t="s">
        <v>20</v>
      </c>
      <c r="G64" s="13" t="s">
        <v>20</v>
      </c>
      <c r="H64" s="13" t="s">
        <v>20</v>
      </c>
      <c r="I64" s="19">
        <f>'[1]Preisblatt Netz'!AF41</f>
        <v>253.06</v>
      </c>
      <c r="J64" s="20">
        <f>ROUND(I64/$J$1,8)</f>
        <v>0.69331507000000003</v>
      </c>
    </row>
    <row r="65" spans="1:10" ht="25.5">
      <c r="A65" s="13" t="s">
        <v>126</v>
      </c>
      <c r="B65" s="16" t="s">
        <v>141</v>
      </c>
      <c r="C65" s="17" t="s">
        <v>142</v>
      </c>
      <c r="D65" s="17" t="s">
        <v>19</v>
      </c>
      <c r="E65" s="18" t="s">
        <v>20</v>
      </c>
      <c r="F65" s="18" t="s">
        <v>20</v>
      </c>
      <c r="G65" s="13" t="s">
        <v>20</v>
      </c>
      <c r="H65" s="13" t="s">
        <v>20</v>
      </c>
      <c r="I65" s="19">
        <f>'[1]Preisblatt Netz'!AF41</f>
        <v>253.06</v>
      </c>
      <c r="J65" s="20">
        <f>ROUND(I65/$J$1,8)</f>
        <v>0.69331507000000003</v>
      </c>
    </row>
    <row r="66" spans="1:10" ht="25.5">
      <c r="A66" s="13" t="s">
        <v>126</v>
      </c>
      <c r="B66" s="16" t="s">
        <v>143</v>
      </c>
      <c r="C66" s="17" t="s">
        <v>144</v>
      </c>
      <c r="D66" s="17" t="s">
        <v>19</v>
      </c>
      <c r="E66" s="18" t="s">
        <v>20</v>
      </c>
      <c r="F66" s="18" t="s">
        <v>20</v>
      </c>
      <c r="G66" s="13" t="s">
        <v>20</v>
      </c>
      <c r="H66" s="13" t="s">
        <v>20</v>
      </c>
      <c r="I66" s="19">
        <f>'[1]Preisblatt Netz'!AF41</f>
        <v>253.06</v>
      </c>
      <c r="J66" s="20">
        <f>ROUND(I66/$J$1,8)</f>
        <v>0.69331507000000003</v>
      </c>
    </row>
    <row r="67" spans="1:10" ht="25.5">
      <c r="A67" s="13" t="s">
        <v>126</v>
      </c>
      <c r="B67" s="16" t="s">
        <v>145</v>
      </c>
      <c r="C67" s="17" t="s">
        <v>146</v>
      </c>
      <c r="D67" s="17" t="s">
        <v>19</v>
      </c>
      <c r="E67" s="18" t="s">
        <v>20</v>
      </c>
      <c r="F67" s="18" t="s">
        <v>20</v>
      </c>
      <c r="G67" s="13" t="s">
        <v>20</v>
      </c>
      <c r="H67" s="13" t="s">
        <v>20</v>
      </c>
      <c r="I67" s="19">
        <f>'[1]Preisblatt Netz'!AF41</f>
        <v>253.06</v>
      </c>
      <c r="J67" s="20">
        <f>ROUND(I67/$J$1,8)</f>
        <v>0.69331507000000003</v>
      </c>
    </row>
    <row r="68" spans="1:10">
      <c r="A68" s="13" t="s">
        <v>126</v>
      </c>
      <c r="B68" s="16" t="s">
        <v>147</v>
      </c>
      <c r="C68" s="17" t="s">
        <v>148</v>
      </c>
      <c r="D68" s="17" t="s">
        <v>23</v>
      </c>
      <c r="E68" s="18" t="s">
        <v>20</v>
      </c>
      <c r="F68" s="18" t="s">
        <v>20</v>
      </c>
      <c r="G68" s="13" t="s">
        <v>20</v>
      </c>
      <c r="H68" s="13" t="s">
        <v>20</v>
      </c>
      <c r="I68" s="21">
        <f>ROUND('[1]Preisblatt Netz'!AG41/100,8)</f>
        <v>3.3E-3</v>
      </c>
      <c r="J68" s="20">
        <f>I68</f>
        <v>3.3E-3</v>
      </c>
    </row>
    <row r="69" spans="1:10">
      <c r="A69" s="13"/>
      <c r="B69" s="23" t="s">
        <v>149</v>
      </c>
      <c r="C69" s="24" t="s">
        <v>150</v>
      </c>
      <c r="D69" s="17"/>
      <c r="E69" s="18"/>
      <c r="F69" s="18"/>
      <c r="G69" s="13"/>
      <c r="H69" s="13"/>
      <c r="I69" s="21"/>
      <c r="J69" s="20"/>
    </row>
    <row r="70" spans="1:10" ht="25.5">
      <c r="A70" s="13" t="s">
        <v>126</v>
      </c>
      <c r="B70" s="16" t="s">
        <v>151</v>
      </c>
      <c r="C70" s="17" t="s">
        <v>152</v>
      </c>
      <c r="D70" s="17" t="s">
        <v>19</v>
      </c>
      <c r="E70" s="18" t="s">
        <v>20</v>
      </c>
      <c r="F70" s="18" t="s">
        <v>20</v>
      </c>
      <c r="G70" s="13" t="s">
        <v>20</v>
      </c>
      <c r="H70" s="13" t="s">
        <v>20</v>
      </c>
      <c r="I70" s="19">
        <f>'[1]Preisblatt Netz'!AF42</f>
        <v>287.44</v>
      </c>
      <c r="J70" s="20">
        <f>ROUND(I70/$J$1,8)</f>
        <v>0.78750684999999998</v>
      </c>
    </row>
    <row r="71" spans="1:10" ht="25.5">
      <c r="A71" s="13" t="s">
        <v>126</v>
      </c>
      <c r="B71" s="16" t="s">
        <v>153</v>
      </c>
      <c r="C71" s="17" t="s">
        <v>154</v>
      </c>
      <c r="D71" s="17" t="s">
        <v>19</v>
      </c>
      <c r="E71" s="18" t="s">
        <v>20</v>
      </c>
      <c r="F71" s="18" t="s">
        <v>20</v>
      </c>
      <c r="G71" s="13" t="s">
        <v>20</v>
      </c>
      <c r="H71" s="13" t="s">
        <v>20</v>
      </c>
      <c r="I71" s="19">
        <f>'[1]Preisblatt Netz'!AF42</f>
        <v>287.44</v>
      </c>
      <c r="J71" s="20">
        <f>ROUND(I71/$J$1,8)</f>
        <v>0.78750684999999998</v>
      </c>
    </row>
    <row r="72" spans="1:10" ht="25.5">
      <c r="A72" s="13" t="s">
        <v>126</v>
      </c>
      <c r="B72" s="16" t="s">
        <v>155</v>
      </c>
      <c r="C72" s="17" t="s">
        <v>156</v>
      </c>
      <c r="D72" s="17" t="s">
        <v>19</v>
      </c>
      <c r="E72" s="18" t="s">
        <v>20</v>
      </c>
      <c r="F72" s="18" t="s">
        <v>20</v>
      </c>
      <c r="G72" s="13" t="s">
        <v>20</v>
      </c>
      <c r="H72" s="13" t="s">
        <v>20</v>
      </c>
      <c r="I72" s="19">
        <f>'[1]Preisblatt Netz'!AF42</f>
        <v>287.44</v>
      </c>
      <c r="J72" s="20">
        <f>ROUND(I72/$J$1,8)</f>
        <v>0.78750684999999998</v>
      </c>
    </row>
    <row r="73" spans="1:10" ht="25.5">
      <c r="A73" s="13" t="s">
        <v>126</v>
      </c>
      <c r="B73" s="16" t="s">
        <v>157</v>
      </c>
      <c r="C73" s="17" t="s">
        <v>158</v>
      </c>
      <c r="D73" s="17" t="s">
        <v>19</v>
      </c>
      <c r="E73" s="18" t="s">
        <v>20</v>
      </c>
      <c r="F73" s="18" t="s">
        <v>20</v>
      </c>
      <c r="G73" s="13" t="s">
        <v>20</v>
      </c>
      <c r="H73" s="13" t="s">
        <v>20</v>
      </c>
      <c r="I73" s="19">
        <f>'[1]Preisblatt Netz'!AF42</f>
        <v>287.44</v>
      </c>
      <c r="J73" s="20">
        <f>ROUND(I73/$J$1,8)</f>
        <v>0.78750684999999998</v>
      </c>
    </row>
    <row r="74" spans="1:10">
      <c r="A74" s="13" t="s">
        <v>126</v>
      </c>
      <c r="B74" s="16" t="s">
        <v>159</v>
      </c>
      <c r="C74" s="17" t="s">
        <v>160</v>
      </c>
      <c r="D74" s="17" t="s">
        <v>23</v>
      </c>
      <c r="E74" s="18" t="s">
        <v>20</v>
      </c>
      <c r="F74" s="18" t="s">
        <v>20</v>
      </c>
      <c r="G74" s="13" t="s">
        <v>20</v>
      </c>
      <c r="H74" s="13" t="s">
        <v>20</v>
      </c>
      <c r="I74" s="21">
        <f>ROUND('[1]Preisblatt Netz'!AG42/100,8)</f>
        <v>5.3E-3</v>
      </c>
      <c r="J74" s="20">
        <f>I74</f>
        <v>5.3E-3</v>
      </c>
    </row>
    <row r="75" spans="1:10">
      <c r="A75" s="13"/>
      <c r="B75" s="23" t="s">
        <v>161</v>
      </c>
      <c r="C75" s="24" t="s">
        <v>162</v>
      </c>
      <c r="D75" s="17"/>
      <c r="E75" s="18"/>
      <c r="F75" s="18"/>
      <c r="G75" s="13"/>
      <c r="H75" s="13"/>
      <c r="I75" s="21"/>
      <c r="J75" s="20"/>
    </row>
    <row r="76" spans="1:10" ht="25.5">
      <c r="A76" s="13" t="s">
        <v>126</v>
      </c>
      <c r="B76" s="16" t="s">
        <v>163</v>
      </c>
      <c r="C76" s="17" t="s">
        <v>164</v>
      </c>
      <c r="D76" s="17" t="s">
        <v>19</v>
      </c>
      <c r="E76" s="18" t="s">
        <v>20</v>
      </c>
      <c r="F76" s="18" t="s">
        <v>20</v>
      </c>
      <c r="G76" s="13" t="s">
        <v>20</v>
      </c>
      <c r="H76" s="13" t="s">
        <v>20</v>
      </c>
      <c r="I76" s="19">
        <f>'[1]Preisblatt Netz'!AF43</f>
        <v>322.42</v>
      </c>
      <c r="J76" s="20">
        <f>ROUND(I76/$J$1,8)</f>
        <v>0.88334246999999999</v>
      </c>
    </row>
    <row r="77" spans="1:10" ht="25.5">
      <c r="A77" s="13" t="s">
        <v>126</v>
      </c>
      <c r="B77" s="16" t="s">
        <v>165</v>
      </c>
      <c r="C77" s="17" t="s">
        <v>166</v>
      </c>
      <c r="D77" s="17" t="s">
        <v>19</v>
      </c>
      <c r="E77" s="18" t="s">
        <v>20</v>
      </c>
      <c r="F77" s="18" t="s">
        <v>20</v>
      </c>
      <c r="G77" s="13" t="s">
        <v>20</v>
      </c>
      <c r="H77" s="13" t="s">
        <v>20</v>
      </c>
      <c r="I77" s="19">
        <f>'[1]Preisblatt Netz'!AF43</f>
        <v>322.42</v>
      </c>
      <c r="J77" s="20">
        <f>ROUND(I77/$J$1,8)</f>
        <v>0.88334246999999999</v>
      </c>
    </row>
    <row r="78" spans="1:10" ht="25.5">
      <c r="A78" s="13" t="s">
        <v>126</v>
      </c>
      <c r="B78" s="16" t="s">
        <v>167</v>
      </c>
      <c r="C78" s="17" t="s">
        <v>168</v>
      </c>
      <c r="D78" s="17" t="s">
        <v>19</v>
      </c>
      <c r="E78" s="18" t="s">
        <v>20</v>
      </c>
      <c r="F78" s="18" t="s">
        <v>20</v>
      </c>
      <c r="G78" s="13" t="s">
        <v>20</v>
      </c>
      <c r="H78" s="13" t="s">
        <v>20</v>
      </c>
      <c r="I78" s="19">
        <f>'[1]Preisblatt Netz'!AF43</f>
        <v>322.42</v>
      </c>
      <c r="J78" s="20">
        <f>ROUND(I78/$J$1,8)</f>
        <v>0.88334246999999999</v>
      </c>
    </row>
    <row r="79" spans="1:10" ht="25.5">
      <c r="A79" s="13" t="s">
        <v>126</v>
      </c>
      <c r="B79" s="16" t="s">
        <v>169</v>
      </c>
      <c r="C79" s="17" t="s">
        <v>170</v>
      </c>
      <c r="D79" s="17" t="s">
        <v>19</v>
      </c>
      <c r="E79" s="18" t="s">
        <v>20</v>
      </c>
      <c r="F79" s="18" t="s">
        <v>20</v>
      </c>
      <c r="G79" s="13" t="s">
        <v>20</v>
      </c>
      <c r="H79" s="13" t="s">
        <v>20</v>
      </c>
      <c r="I79" s="19">
        <f>'[1]Preisblatt Netz'!AF43</f>
        <v>322.42</v>
      </c>
      <c r="J79" s="20">
        <f>ROUND(I79/$J$1,8)</f>
        <v>0.88334246999999999</v>
      </c>
    </row>
    <row r="80" spans="1:10">
      <c r="A80" s="13" t="s">
        <v>126</v>
      </c>
      <c r="B80" s="16" t="s">
        <v>171</v>
      </c>
      <c r="C80" s="17" t="s">
        <v>172</v>
      </c>
      <c r="D80" s="17" t="s">
        <v>23</v>
      </c>
      <c r="E80" s="18" t="s">
        <v>20</v>
      </c>
      <c r="F80" s="18" t="s">
        <v>20</v>
      </c>
      <c r="G80" s="13" t="s">
        <v>20</v>
      </c>
      <c r="H80" s="13" t="s">
        <v>20</v>
      </c>
      <c r="I80" s="21">
        <f>ROUND('[1]Preisblatt Netz'!AG43/100,8)</f>
        <v>8.0999999999999996E-3</v>
      </c>
      <c r="J80" s="20">
        <f>I80</f>
        <v>8.0999999999999996E-3</v>
      </c>
    </row>
    <row r="81" spans="1:10">
      <c r="A81" s="13"/>
      <c r="B81" s="23" t="s">
        <v>173</v>
      </c>
      <c r="C81" s="24" t="s">
        <v>174</v>
      </c>
      <c r="D81" s="17"/>
      <c r="E81" s="18"/>
      <c r="F81" s="18"/>
      <c r="G81" s="13"/>
      <c r="H81" s="13"/>
      <c r="I81" s="21"/>
      <c r="J81" s="20"/>
    </row>
    <row r="82" spans="1:10" ht="25.5">
      <c r="A82" s="13" t="s">
        <v>126</v>
      </c>
      <c r="B82" s="16" t="s">
        <v>175</v>
      </c>
      <c r="C82" s="17" t="s">
        <v>176</v>
      </c>
      <c r="D82" s="17" t="s">
        <v>19</v>
      </c>
      <c r="E82" s="18" t="s">
        <v>20</v>
      </c>
      <c r="F82" s="18" t="s">
        <v>20</v>
      </c>
      <c r="G82" s="13" t="s">
        <v>20</v>
      </c>
      <c r="H82" s="13" t="s">
        <v>20</v>
      </c>
      <c r="I82" s="19">
        <f>'[1]Preisblatt Netz'!AF44</f>
        <v>304.36</v>
      </c>
      <c r="J82" s="20">
        <f>ROUND(I82/$J$1,8)</f>
        <v>0.83386300999999996</v>
      </c>
    </row>
    <row r="83" spans="1:10" ht="25.5">
      <c r="A83" s="13" t="s">
        <v>126</v>
      </c>
      <c r="B83" s="16" t="s">
        <v>177</v>
      </c>
      <c r="C83" s="17" t="s">
        <v>178</v>
      </c>
      <c r="D83" s="17" t="s">
        <v>19</v>
      </c>
      <c r="E83" s="18" t="s">
        <v>20</v>
      </c>
      <c r="F83" s="18" t="s">
        <v>20</v>
      </c>
      <c r="G83" s="13" t="s">
        <v>20</v>
      </c>
      <c r="H83" s="13" t="s">
        <v>20</v>
      </c>
      <c r="I83" s="19">
        <f>'[1]Preisblatt Netz'!AF44</f>
        <v>304.36</v>
      </c>
      <c r="J83" s="20">
        <f>ROUND(I83/$J$1,8)</f>
        <v>0.83386300999999996</v>
      </c>
    </row>
    <row r="84" spans="1:10" ht="25.5">
      <c r="A84" s="13" t="s">
        <v>126</v>
      </c>
      <c r="B84" s="16" t="s">
        <v>179</v>
      </c>
      <c r="C84" s="17" t="s">
        <v>180</v>
      </c>
      <c r="D84" s="17" t="s">
        <v>19</v>
      </c>
      <c r="E84" s="18" t="s">
        <v>20</v>
      </c>
      <c r="F84" s="18" t="s">
        <v>20</v>
      </c>
      <c r="G84" s="13" t="s">
        <v>20</v>
      </c>
      <c r="H84" s="13" t="s">
        <v>20</v>
      </c>
      <c r="I84" s="19">
        <f>'[1]Preisblatt Netz'!AF44</f>
        <v>304.36</v>
      </c>
      <c r="J84" s="20">
        <f>ROUND(I84/$J$1,8)</f>
        <v>0.83386300999999996</v>
      </c>
    </row>
    <row r="85" spans="1:10" ht="25.5">
      <c r="A85" s="13" t="s">
        <v>126</v>
      </c>
      <c r="B85" s="16" t="s">
        <v>181</v>
      </c>
      <c r="C85" s="17" t="s">
        <v>182</v>
      </c>
      <c r="D85" s="17" t="s">
        <v>19</v>
      </c>
      <c r="E85" s="18" t="s">
        <v>20</v>
      </c>
      <c r="F85" s="18" t="s">
        <v>20</v>
      </c>
      <c r="G85" s="13" t="s">
        <v>20</v>
      </c>
      <c r="H85" s="13" t="s">
        <v>20</v>
      </c>
      <c r="I85" s="19">
        <f>'[1]Preisblatt Netz'!AF44</f>
        <v>304.36</v>
      </c>
      <c r="J85" s="20">
        <f>ROUND(I85/$J$1,8)</f>
        <v>0.83386300999999996</v>
      </c>
    </row>
    <row r="86" spans="1:10" ht="13.5" thickBot="1">
      <c r="A86" s="31" t="s">
        <v>126</v>
      </c>
      <c r="B86" s="16" t="s">
        <v>183</v>
      </c>
      <c r="C86" s="17" t="s">
        <v>184</v>
      </c>
      <c r="D86" s="17" t="s">
        <v>23</v>
      </c>
      <c r="E86" s="18" t="s">
        <v>20</v>
      </c>
      <c r="F86" s="18" t="s">
        <v>20</v>
      </c>
      <c r="G86" s="13" t="s">
        <v>20</v>
      </c>
      <c r="H86" s="13" t="s">
        <v>20</v>
      </c>
      <c r="I86" s="21">
        <f>ROUND('[1]Preisblatt Netz'!AG44/100,8)</f>
        <v>1.9099999999999999E-2</v>
      </c>
      <c r="J86" s="20">
        <f>I86</f>
        <v>1.9099999999999999E-2</v>
      </c>
    </row>
    <row r="87" spans="1:10" ht="51">
      <c r="A87" s="55"/>
      <c r="B87" s="23" t="s">
        <v>185</v>
      </c>
      <c r="C87" s="24" t="s">
        <v>186</v>
      </c>
      <c r="D87" s="17"/>
      <c r="E87" s="18" t="s">
        <v>187</v>
      </c>
      <c r="F87" s="18" t="s">
        <v>187</v>
      </c>
      <c r="G87" s="13" t="s">
        <v>187</v>
      </c>
      <c r="H87" s="13" t="s">
        <v>187</v>
      </c>
      <c r="I87" s="56"/>
      <c r="J87" s="57"/>
    </row>
    <row r="88" spans="1:10" ht="51">
      <c r="A88" s="55"/>
      <c r="B88" s="58" t="s">
        <v>188</v>
      </c>
      <c r="C88" s="17" t="s">
        <v>189</v>
      </c>
      <c r="D88" s="17" t="s">
        <v>80</v>
      </c>
      <c r="E88" s="18" t="s">
        <v>20</v>
      </c>
      <c r="F88" s="18" t="s">
        <v>20</v>
      </c>
      <c r="G88" s="13" t="s">
        <v>20</v>
      </c>
      <c r="H88" s="13" t="s">
        <v>20</v>
      </c>
      <c r="I88" s="30">
        <f>-'[1]Preisblatt Netz'!AH32</f>
        <v>-108.93</v>
      </c>
      <c r="J88" s="20">
        <f>ROUND(I88/$J$1,8)</f>
        <v>-0.29843836000000001</v>
      </c>
    </row>
    <row r="89" spans="1:10" ht="38.25">
      <c r="A89" s="55"/>
      <c r="B89" s="58" t="s">
        <v>190</v>
      </c>
      <c r="C89" s="17" t="s">
        <v>191</v>
      </c>
      <c r="D89" s="17" t="s">
        <v>80</v>
      </c>
      <c r="E89" s="18" t="s">
        <v>20</v>
      </c>
      <c r="F89" s="18" t="s">
        <v>20</v>
      </c>
      <c r="G89" s="13" t="s">
        <v>20</v>
      </c>
      <c r="H89" s="13" t="s">
        <v>20</v>
      </c>
      <c r="I89" s="21">
        <f>-'[1]Preisblatt Netz'!AH32</f>
        <v>-108.93</v>
      </c>
      <c r="J89" s="20">
        <f t="shared" ref="J89:J96" si="1">ROUND(I89/$J$1,8)</f>
        <v>-0.29843836000000001</v>
      </c>
    </row>
    <row r="90" spans="1:10" ht="51">
      <c r="A90" s="55"/>
      <c r="B90" s="58" t="s">
        <v>192</v>
      </c>
      <c r="C90" s="17" t="s">
        <v>193</v>
      </c>
      <c r="D90" s="17" t="s">
        <v>80</v>
      </c>
      <c r="E90" s="18" t="s">
        <v>20</v>
      </c>
      <c r="F90" s="18" t="s">
        <v>20</v>
      </c>
      <c r="G90" s="13" t="s">
        <v>20</v>
      </c>
      <c r="H90" s="13" t="s">
        <v>20</v>
      </c>
      <c r="I90" s="21">
        <f>-'[1]Preisblatt Netz'!AH32</f>
        <v>-108.93</v>
      </c>
      <c r="J90" s="20">
        <f t="shared" si="1"/>
        <v>-0.29843836000000001</v>
      </c>
    </row>
    <row r="91" spans="1:10" ht="51">
      <c r="A91" s="55"/>
      <c r="B91" s="58" t="s">
        <v>194</v>
      </c>
      <c r="C91" s="17" t="s">
        <v>195</v>
      </c>
      <c r="D91" s="17" t="s">
        <v>80</v>
      </c>
      <c r="E91" s="18" t="s">
        <v>20</v>
      </c>
      <c r="F91" s="18" t="s">
        <v>20</v>
      </c>
      <c r="G91" s="13" t="s">
        <v>20</v>
      </c>
      <c r="H91" s="13" t="s">
        <v>20</v>
      </c>
      <c r="I91" s="21">
        <f>-'[1]Preisblatt Netz'!AH32</f>
        <v>-108.93</v>
      </c>
      <c r="J91" s="20">
        <f t="shared" si="1"/>
        <v>-0.29843836000000001</v>
      </c>
    </row>
    <row r="92" spans="1:10" ht="51">
      <c r="A92" s="55"/>
      <c r="B92" s="58" t="s">
        <v>196</v>
      </c>
      <c r="C92" s="17" t="s">
        <v>197</v>
      </c>
      <c r="D92" s="17"/>
      <c r="E92" s="18" t="s">
        <v>187</v>
      </c>
      <c r="F92" s="18" t="s">
        <v>187</v>
      </c>
      <c r="G92" s="13" t="s">
        <v>187</v>
      </c>
      <c r="H92" s="13" t="s">
        <v>187</v>
      </c>
      <c r="I92" s="21">
        <f>-'[1]Preisblatt Netz'!AH32</f>
        <v>-108.93</v>
      </c>
      <c r="J92" s="20">
        <f t="shared" si="1"/>
        <v>-0.29843836000000001</v>
      </c>
    </row>
    <row r="93" spans="1:10" ht="51">
      <c r="A93" s="55"/>
      <c r="B93" s="58" t="s">
        <v>198</v>
      </c>
      <c r="C93" s="17" t="s">
        <v>199</v>
      </c>
      <c r="D93" s="17" t="s">
        <v>80</v>
      </c>
      <c r="E93" s="18" t="s">
        <v>20</v>
      </c>
      <c r="F93" s="18" t="s">
        <v>20</v>
      </c>
      <c r="G93" s="13" t="s">
        <v>20</v>
      </c>
      <c r="H93" s="13" t="s">
        <v>20</v>
      </c>
      <c r="I93" s="21">
        <f>-'[1]Preisblatt Netz'!AH32</f>
        <v>-108.93</v>
      </c>
      <c r="J93" s="20">
        <f t="shared" si="1"/>
        <v>-0.29843836000000001</v>
      </c>
    </row>
    <row r="94" spans="1:10" ht="51">
      <c r="A94" s="55"/>
      <c r="B94" s="58" t="s">
        <v>200</v>
      </c>
      <c r="C94" s="17" t="s">
        <v>201</v>
      </c>
      <c r="D94" s="17" t="s">
        <v>80</v>
      </c>
      <c r="E94" s="18" t="s">
        <v>20</v>
      </c>
      <c r="F94" s="18" t="s">
        <v>20</v>
      </c>
      <c r="G94" s="13" t="s">
        <v>20</v>
      </c>
      <c r="H94" s="13" t="s">
        <v>20</v>
      </c>
      <c r="I94" s="21">
        <f>-'[1]Preisblatt Netz'!AH32</f>
        <v>-108.93</v>
      </c>
      <c r="J94" s="20">
        <f t="shared" si="1"/>
        <v>-0.29843836000000001</v>
      </c>
    </row>
    <row r="95" spans="1:10" ht="51">
      <c r="A95" s="55"/>
      <c r="B95" s="58" t="s">
        <v>202</v>
      </c>
      <c r="C95" s="17" t="s">
        <v>203</v>
      </c>
      <c r="D95" s="17" t="s">
        <v>80</v>
      </c>
      <c r="E95" s="18" t="s">
        <v>20</v>
      </c>
      <c r="F95" s="18" t="s">
        <v>20</v>
      </c>
      <c r="G95" s="13" t="s">
        <v>20</v>
      </c>
      <c r="H95" s="13" t="s">
        <v>20</v>
      </c>
      <c r="I95" s="21">
        <f>-'[1]Preisblatt Netz'!AH32</f>
        <v>-108.93</v>
      </c>
      <c r="J95" s="20">
        <f t="shared" si="1"/>
        <v>-0.29843836000000001</v>
      </c>
    </row>
    <row r="96" spans="1:10" ht="51">
      <c r="A96" s="55"/>
      <c r="B96" s="58" t="s">
        <v>204</v>
      </c>
      <c r="C96" s="17" t="s">
        <v>205</v>
      </c>
      <c r="D96" s="17" t="s">
        <v>80</v>
      </c>
      <c r="E96" s="18" t="s">
        <v>20</v>
      </c>
      <c r="F96" s="18" t="s">
        <v>20</v>
      </c>
      <c r="G96" s="13" t="s">
        <v>20</v>
      </c>
      <c r="H96" s="13" t="s">
        <v>20</v>
      </c>
      <c r="I96" s="21">
        <f>-'[1]Preisblatt Netz'!AH32</f>
        <v>-108.93</v>
      </c>
      <c r="J96" s="20">
        <f t="shared" si="1"/>
        <v>-0.29843836000000001</v>
      </c>
    </row>
    <row r="97" spans="1:10" ht="25.5">
      <c r="A97" s="55"/>
      <c r="B97" s="9" t="s">
        <v>206</v>
      </c>
      <c r="C97" s="10" t="s">
        <v>207</v>
      </c>
      <c r="D97" s="59"/>
      <c r="E97" s="60"/>
      <c r="F97" s="60"/>
      <c r="G97" s="60"/>
      <c r="H97" s="60"/>
      <c r="I97" s="61"/>
      <c r="J97" s="62"/>
    </row>
    <row r="98" spans="1:10" ht="25.5">
      <c r="A98" s="40" t="s">
        <v>208</v>
      </c>
      <c r="B98" s="16" t="s">
        <v>209</v>
      </c>
      <c r="C98" s="17" t="s">
        <v>210</v>
      </c>
      <c r="D98" s="17" t="s">
        <v>19</v>
      </c>
      <c r="E98" s="18" t="s">
        <v>20</v>
      </c>
      <c r="F98" s="18" t="s">
        <v>20</v>
      </c>
      <c r="G98" s="13" t="s">
        <v>20</v>
      </c>
      <c r="H98" s="13" t="s">
        <v>20</v>
      </c>
      <c r="I98" s="19">
        <f>'[1]Preisblatt Netz'!AF73</f>
        <v>112.06</v>
      </c>
      <c r="J98" s="20">
        <f>ROUND(I98/$J$1,8)</f>
        <v>0.3070137</v>
      </c>
    </row>
    <row r="99" spans="1:10" ht="25.5">
      <c r="A99" s="13" t="s">
        <v>208</v>
      </c>
      <c r="B99" s="16" t="s">
        <v>211</v>
      </c>
      <c r="C99" s="17" t="s">
        <v>212</v>
      </c>
      <c r="D99" s="17" t="s">
        <v>19</v>
      </c>
      <c r="E99" s="18" t="s">
        <v>20</v>
      </c>
      <c r="F99" s="18" t="s">
        <v>20</v>
      </c>
      <c r="G99" s="13" t="s">
        <v>20</v>
      </c>
      <c r="H99" s="13" t="s">
        <v>20</v>
      </c>
      <c r="I99" s="19">
        <f>'[1]Preisblatt Netz'!AF74</f>
        <v>126.53</v>
      </c>
      <c r="J99" s="20">
        <f>ROUND(I99/$J$1,8)</f>
        <v>0.34665752999999999</v>
      </c>
    </row>
    <row r="100" spans="1:10" ht="25.5">
      <c r="A100" s="13" t="s">
        <v>208</v>
      </c>
      <c r="B100" s="16" t="s">
        <v>213</v>
      </c>
      <c r="C100" s="17" t="s">
        <v>214</v>
      </c>
      <c r="D100" s="17" t="s">
        <v>19</v>
      </c>
      <c r="E100" s="18" t="s">
        <v>20</v>
      </c>
      <c r="F100" s="18" t="s">
        <v>20</v>
      </c>
      <c r="G100" s="13" t="s">
        <v>20</v>
      </c>
      <c r="H100" s="13" t="s">
        <v>20</v>
      </c>
      <c r="I100" s="19">
        <f>'[1]Preisblatt Netz'!AF75</f>
        <v>143.72</v>
      </c>
      <c r="J100" s="20">
        <f>ROUND(I100/$J$1,8)</f>
        <v>0.39375342000000002</v>
      </c>
    </row>
    <row r="101" spans="1:10" ht="25.5">
      <c r="A101" s="13" t="s">
        <v>208</v>
      </c>
      <c r="B101" s="16" t="s">
        <v>215</v>
      </c>
      <c r="C101" s="17" t="s">
        <v>216</v>
      </c>
      <c r="D101" s="17" t="s">
        <v>19</v>
      </c>
      <c r="E101" s="18" t="s">
        <v>20</v>
      </c>
      <c r="F101" s="18" t="s">
        <v>20</v>
      </c>
      <c r="G101" s="13" t="s">
        <v>20</v>
      </c>
      <c r="H101" s="13" t="s">
        <v>20</v>
      </c>
      <c r="I101" s="19">
        <f>'[1]Preisblatt Netz'!AF76</f>
        <v>161.21</v>
      </c>
      <c r="J101" s="20">
        <f t="shared" ref="J101:J119" si="2">ROUND(I101/$J$1,8)</f>
        <v>0.44167123000000003</v>
      </c>
    </row>
    <row r="102" spans="1:10" ht="26.25" thickBot="1">
      <c r="A102" s="31" t="s">
        <v>208</v>
      </c>
      <c r="B102" s="16" t="s">
        <v>217</v>
      </c>
      <c r="C102" s="17" t="s">
        <v>218</v>
      </c>
      <c r="D102" s="17" t="s">
        <v>19</v>
      </c>
      <c r="E102" s="18" t="s">
        <v>20</v>
      </c>
      <c r="F102" s="18" t="s">
        <v>20</v>
      </c>
      <c r="G102" s="13" t="s">
        <v>20</v>
      </c>
      <c r="H102" s="13" t="s">
        <v>20</v>
      </c>
      <c r="I102" s="19">
        <f>'[1]Preisblatt Netz'!AF77</f>
        <v>152.18</v>
      </c>
      <c r="J102" s="20">
        <f>ROUND(I102/$J$1,8)</f>
        <v>0.41693151000000001</v>
      </c>
    </row>
    <row r="103" spans="1:10" ht="25.5">
      <c r="A103" s="55"/>
      <c r="B103" s="9" t="s">
        <v>219</v>
      </c>
      <c r="C103" s="10" t="s">
        <v>220</v>
      </c>
      <c r="D103" s="59"/>
      <c r="E103" s="60"/>
      <c r="F103" s="60"/>
      <c r="G103" s="60"/>
      <c r="H103" s="60"/>
      <c r="I103" s="63"/>
      <c r="J103" s="62"/>
    </row>
    <row r="104" spans="1:10">
      <c r="A104" s="40" t="s">
        <v>221</v>
      </c>
      <c r="B104" s="16" t="s">
        <v>222</v>
      </c>
      <c r="C104" s="17" t="s">
        <v>223</v>
      </c>
      <c r="D104" s="17" t="s">
        <v>80</v>
      </c>
      <c r="E104" s="18" t="s">
        <v>20</v>
      </c>
      <c r="F104" s="18" t="s">
        <v>20</v>
      </c>
      <c r="G104" s="13" t="s">
        <v>20</v>
      </c>
      <c r="H104" s="13" t="s">
        <v>20</v>
      </c>
      <c r="I104" s="64">
        <f>'[1]Preisblatt MSB'!D22</f>
        <v>16.96</v>
      </c>
      <c r="J104" s="20">
        <f>ROUND(I104/$J$1,8)</f>
        <v>4.646575E-2</v>
      </c>
    </row>
    <row r="105" spans="1:10">
      <c r="A105" s="13" t="s">
        <v>221</v>
      </c>
      <c r="B105" s="16" t="s">
        <v>224</v>
      </c>
      <c r="C105" s="17" t="s">
        <v>225</v>
      </c>
      <c r="D105" s="17" t="s">
        <v>80</v>
      </c>
      <c r="E105" s="18" t="s">
        <v>20</v>
      </c>
      <c r="F105" s="18" t="s">
        <v>20</v>
      </c>
      <c r="G105" s="13" t="s">
        <v>20</v>
      </c>
      <c r="H105" s="13" t="s">
        <v>20</v>
      </c>
      <c r="I105" s="64">
        <f>'[1]Preisblatt MSB'!D5</f>
        <v>339.98</v>
      </c>
      <c r="J105" s="20">
        <f t="shared" si="2"/>
        <v>0.93145204999999998</v>
      </c>
    </row>
    <row r="106" spans="1:10">
      <c r="A106" s="13" t="s">
        <v>221</v>
      </c>
      <c r="B106" s="16" t="s">
        <v>226</v>
      </c>
      <c r="C106" s="17" t="s">
        <v>227</v>
      </c>
      <c r="D106" s="17" t="s">
        <v>80</v>
      </c>
      <c r="E106" s="18" t="s">
        <v>20</v>
      </c>
      <c r="F106" s="18" t="s">
        <v>20</v>
      </c>
      <c r="G106" s="13" t="s">
        <v>20</v>
      </c>
      <c r="H106" s="13" t="s">
        <v>20</v>
      </c>
      <c r="I106" s="19">
        <f>'[1]Preisblatt MSB'!D6</f>
        <v>4182.91</v>
      </c>
      <c r="J106" s="20">
        <f t="shared" si="2"/>
        <v>11.4600274</v>
      </c>
    </row>
    <row r="107" spans="1:10" ht="14.25">
      <c r="A107" s="13" t="s">
        <v>221</v>
      </c>
      <c r="B107" s="65" t="s">
        <v>228</v>
      </c>
      <c r="C107" s="17" t="s">
        <v>229</v>
      </c>
      <c r="D107" s="17" t="s">
        <v>80</v>
      </c>
      <c r="E107" s="18" t="s">
        <v>20</v>
      </c>
      <c r="F107" s="18" t="s">
        <v>20</v>
      </c>
      <c r="G107" s="13" t="s">
        <v>20</v>
      </c>
      <c r="H107" s="13" t="s">
        <v>20</v>
      </c>
      <c r="I107" s="64">
        <f>'[1]Preisblatt MSB'!D9</f>
        <v>339.98</v>
      </c>
      <c r="J107" s="20">
        <f t="shared" si="2"/>
        <v>0.93145204999999998</v>
      </c>
    </row>
    <row r="108" spans="1:10" ht="14.25">
      <c r="A108" s="13" t="s">
        <v>221</v>
      </c>
      <c r="B108" s="65" t="s">
        <v>230</v>
      </c>
      <c r="C108" s="17" t="s">
        <v>231</v>
      </c>
      <c r="D108" s="17" t="s">
        <v>80</v>
      </c>
      <c r="E108" s="18" t="s">
        <v>20</v>
      </c>
      <c r="F108" s="18" t="s">
        <v>20</v>
      </c>
      <c r="G108" s="13" t="s">
        <v>20</v>
      </c>
      <c r="H108" s="13" t="s">
        <v>20</v>
      </c>
      <c r="I108" s="64">
        <f>'[1]Preisblatt MSB'!D10</f>
        <v>405.11</v>
      </c>
      <c r="J108" s="20">
        <f t="shared" si="2"/>
        <v>1.10989041</v>
      </c>
    </row>
    <row r="109" spans="1:10" ht="14.25">
      <c r="A109" s="13" t="s">
        <v>221</v>
      </c>
      <c r="B109" s="65" t="s">
        <v>232</v>
      </c>
      <c r="C109" s="17" t="s">
        <v>233</v>
      </c>
      <c r="D109" s="17" t="s">
        <v>80</v>
      </c>
      <c r="E109" s="18" t="s">
        <v>20</v>
      </c>
      <c r="F109" s="18" t="s">
        <v>20</v>
      </c>
      <c r="G109" s="13" t="s">
        <v>20</v>
      </c>
      <c r="H109" s="13" t="s">
        <v>20</v>
      </c>
      <c r="I109" s="64">
        <f>'[1]Preisblatt MSB'!D13</f>
        <v>289.12</v>
      </c>
      <c r="J109" s="20">
        <f t="shared" si="2"/>
        <v>0.79210959000000003</v>
      </c>
    </row>
    <row r="110" spans="1:10" ht="14.25">
      <c r="A110" s="13" t="s">
        <v>221</v>
      </c>
      <c r="B110" s="65" t="s">
        <v>234</v>
      </c>
      <c r="C110" s="17" t="s">
        <v>235</v>
      </c>
      <c r="D110" s="17" t="s">
        <v>80</v>
      </c>
      <c r="E110" s="18" t="s">
        <v>20</v>
      </c>
      <c r="F110" s="18" t="s">
        <v>20</v>
      </c>
      <c r="G110" s="13" t="s">
        <v>20</v>
      </c>
      <c r="H110" s="13" t="s">
        <v>20</v>
      </c>
      <c r="I110" s="64">
        <f>'[1]Preisblatt MSB'!D14</f>
        <v>23.25</v>
      </c>
      <c r="J110" s="20">
        <f t="shared" si="2"/>
        <v>6.3698630000000006E-2</v>
      </c>
    </row>
    <row r="111" spans="1:10" ht="14.25">
      <c r="A111" s="13" t="s">
        <v>221</v>
      </c>
      <c r="B111" s="65" t="s">
        <v>236</v>
      </c>
      <c r="C111" s="17" t="s">
        <v>237</v>
      </c>
      <c r="D111" s="17" t="s">
        <v>80</v>
      </c>
      <c r="E111" s="18" t="s">
        <v>20</v>
      </c>
      <c r="F111" s="18" t="s">
        <v>20</v>
      </c>
      <c r="G111" s="13" t="s">
        <v>20</v>
      </c>
      <c r="H111" s="13" t="s">
        <v>20</v>
      </c>
      <c r="I111" s="64">
        <f>'[1]Preisblatt MSB'!D22</f>
        <v>16.96</v>
      </c>
      <c r="J111" s="20">
        <f t="shared" si="2"/>
        <v>4.646575E-2</v>
      </c>
    </row>
    <row r="112" spans="1:10" ht="14.25">
      <c r="A112" s="13" t="s">
        <v>221</v>
      </c>
      <c r="B112" s="65" t="s">
        <v>238</v>
      </c>
      <c r="C112" s="17" t="s">
        <v>239</v>
      </c>
      <c r="D112" s="17" t="s">
        <v>80</v>
      </c>
      <c r="E112" s="18" t="s">
        <v>20</v>
      </c>
      <c r="F112" s="18" t="s">
        <v>20</v>
      </c>
      <c r="G112" s="13" t="s">
        <v>20</v>
      </c>
      <c r="H112" s="13" t="s">
        <v>20</v>
      </c>
      <c r="I112" s="64">
        <f>'[1]Preisblatt MSB'!D19</f>
        <v>9.73</v>
      </c>
      <c r="J112" s="20">
        <f t="shared" si="2"/>
        <v>2.6657529999999999E-2</v>
      </c>
    </row>
    <row r="113" spans="1:10" ht="14.25">
      <c r="A113" s="13" t="s">
        <v>221</v>
      </c>
      <c r="B113" s="65" t="s">
        <v>240</v>
      </c>
      <c r="C113" s="17" t="s">
        <v>241</v>
      </c>
      <c r="D113" s="17" t="s">
        <v>80</v>
      </c>
      <c r="E113" s="18" t="s">
        <v>20</v>
      </c>
      <c r="F113" s="18" t="s">
        <v>20</v>
      </c>
      <c r="G113" s="13" t="s">
        <v>20</v>
      </c>
      <c r="H113" s="13" t="s">
        <v>20</v>
      </c>
      <c r="I113" s="64">
        <f>'[1]Preisblatt MSB'!D20</f>
        <v>14.46</v>
      </c>
      <c r="J113" s="20">
        <f t="shared" si="2"/>
        <v>3.9616440000000003E-2</v>
      </c>
    </row>
    <row r="114" spans="1:10" ht="14.25">
      <c r="A114" s="13" t="s">
        <v>221</v>
      </c>
      <c r="B114" s="65" t="s">
        <v>242</v>
      </c>
      <c r="C114" s="17" t="s">
        <v>243</v>
      </c>
      <c r="D114" s="17" t="s">
        <v>80</v>
      </c>
      <c r="E114" s="18" t="s">
        <v>20</v>
      </c>
      <c r="F114" s="18" t="s">
        <v>20</v>
      </c>
      <c r="G114" s="13" t="s">
        <v>20</v>
      </c>
      <c r="H114" s="13" t="s">
        <v>20</v>
      </c>
      <c r="I114" s="64">
        <f>'[1]Preisblatt MSB'!D19</f>
        <v>9.73</v>
      </c>
      <c r="J114" s="20">
        <f t="shared" si="2"/>
        <v>2.6657529999999999E-2</v>
      </c>
    </row>
    <row r="115" spans="1:10" ht="14.25">
      <c r="A115" s="13" t="s">
        <v>221</v>
      </c>
      <c r="B115" s="65" t="s">
        <v>244</v>
      </c>
      <c r="C115" s="17" t="s">
        <v>245</v>
      </c>
      <c r="D115" s="17" t="s">
        <v>80</v>
      </c>
      <c r="E115" s="18" t="s">
        <v>20</v>
      </c>
      <c r="F115" s="18" t="s">
        <v>20</v>
      </c>
      <c r="G115" s="13" t="s">
        <v>20</v>
      </c>
      <c r="H115" s="13" t="s">
        <v>20</v>
      </c>
      <c r="I115" s="64">
        <f>'[1]Preisblatt MSB'!D20</f>
        <v>14.46</v>
      </c>
      <c r="J115" s="20">
        <f t="shared" si="2"/>
        <v>3.9616440000000003E-2</v>
      </c>
    </row>
    <row r="116" spans="1:10" ht="14.25">
      <c r="A116" s="13" t="s">
        <v>221</v>
      </c>
      <c r="B116" s="65" t="s">
        <v>246</v>
      </c>
      <c r="C116" s="17" t="s">
        <v>247</v>
      </c>
      <c r="D116" s="17" t="s">
        <v>80</v>
      </c>
      <c r="E116" s="18" t="s">
        <v>20</v>
      </c>
      <c r="F116" s="18" t="s">
        <v>20</v>
      </c>
      <c r="G116" s="13" t="s">
        <v>20</v>
      </c>
      <c r="H116" s="13" t="s">
        <v>20</v>
      </c>
      <c r="I116" s="64">
        <f>'[1]Preisblatt MSB'!D20</f>
        <v>14.46</v>
      </c>
      <c r="J116" s="20">
        <f t="shared" si="2"/>
        <v>3.9616440000000003E-2</v>
      </c>
    </row>
    <row r="117" spans="1:10" ht="14.25">
      <c r="A117" s="66" t="s">
        <v>221</v>
      </c>
      <c r="B117" s="65" t="s">
        <v>248</v>
      </c>
      <c r="C117" s="17" t="s">
        <v>249</v>
      </c>
      <c r="D117" s="17" t="s">
        <v>80</v>
      </c>
      <c r="E117" s="18" t="s">
        <v>20</v>
      </c>
      <c r="F117" s="18" t="s">
        <v>20</v>
      </c>
      <c r="G117" s="13" t="s">
        <v>20</v>
      </c>
      <c r="H117" s="13" t="s">
        <v>20</v>
      </c>
      <c r="I117" s="64">
        <f>'[1]Preisblatt MSB'!D21</f>
        <v>78.53</v>
      </c>
      <c r="J117" s="20">
        <f t="shared" si="2"/>
        <v>0.21515068000000001</v>
      </c>
    </row>
    <row r="118" spans="1:10" ht="15" thickBot="1">
      <c r="A118" s="67" t="s">
        <v>221</v>
      </c>
      <c r="B118" s="65" t="s">
        <v>250</v>
      </c>
      <c r="C118" s="17" t="s">
        <v>251</v>
      </c>
      <c r="D118" s="17" t="s">
        <v>80</v>
      </c>
      <c r="E118" s="18" t="s">
        <v>20</v>
      </c>
      <c r="F118" s="18" t="s">
        <v>20</v>
      </c>
      <c r="G118" s="13" t="s">
        <v>20</v>
      </c>
      <c r="H118" s="13" t="s">
        <v>20</v>
      </c>
      <c r="I118" s="64">
        <f>'[1]Preisblatt MSB'!D19</f>
        <v>9.73</v>
      </c>
      <c r="J118" s="20">
        <f t="shared" si="2"/>
        <v>2.6657529999999999E-2</v>
      </c>
    </row>
    <row r="119" spans="1:10">
      <c r="A119" s="32"/>
      <c r="B119" s="16" t="s">
        <v>252</v>
      </c>
      <c r="C119" s="17" t="s">
        <v>253</v>
      </c>
      <c r="D119" s="17" t="s">
        <v>80</v>
      </c>
      <c r="E119" s="18" t="s">
        <v>20</v>
      </c>
      <c r="F119" s="18" t="s">
        <v>20</v>
      </c>
      <c r="G119" s="13" t="s">
        <v>20</v>
      </c>
      <c r="H119" s="13" t="s">
        <v>20</v>
      </c>
      <c r="I119" s="68">
        <f>'[1]Preisblatt MSB'!D22</f>
        <v>16.96</v>
      </c>
      <c r="J119" s="20">
        <f t="shared" si="2"/>
        <v>4.646575E-2</v>
      </c>
    </row>
    <row r="120" spans="1:10" ht="25.5">
      <c r="A120" s="32"/>
      <c r="B120" s="10" t="s">
        <v>254</v>
      </c>
      <c r="C120" s="10" t="s">
        <v>255</v>
      </c>
      <c r="D120" s="59"/>
      <c r="E120" s="60"/>
      <c r="F120" s="60"/>
      <c r="G120" s="60"/>
      <c r="H120" s="60"/>
      <c r="I120" s="60"/>
      <c r="J120" s="62"/>
    </row>
    <row r="121" spans="1:10">
      <c r="A121" s="32"/>
      <c r="B121" s="23" t="s">
        <v>256</v>
      </c>
      <c r="C121" s="24" t="s">
        <v>257</v>
      </c>
      <c r="D121" s="17"/>
      <c r="E121" s="18"/>
      <c r="F121" s="18"/>
      <c r="G121" s="13"/>
      <c r="H121" s="13"/>
      <c r="I121" s="64"/>
      <c r="J121" s="20"/>
    </row>
    <row r="122" spans="1:10" ht="25.5">
      <c r="A122" s="69" t="s">
        <v>258</v>
      </c>
      <c r="B122" s="65" t="s">
        <v>259</v>
      </c>
      <c r="C122" s="17" t="s">
        <v>260</v>
      </c>
      <c r="D122" s="17" t="s">
        <v>19</v>
      </c>
      <c r="E122" s="18" t="s">
        <v>20</v>
      </c>
      <c r="F122" s="18" t="s">
        <v>187</v>
      </c>
      <c r="G122" s="13" t="s">
        <v>20</v>
      </c>
      <c r="H122" s="13" t="s">
        <v>20</v>
      </c>
      <c r="I122" s="64"/>
      <c r="J122" s="20"/>
    </row>
    <row r="123" spans="1:10" ht="14.25">
      <c r="A123" s="66" t="s">
        <v>258</v>
      </c>
      <c r="B123" s="65" t="s">
        <v>261</v>
      </c>
      <c r="C123" s="17" t="s">
        <v>262</v>
      </c>
      <c r="D123" s="17" t="s">
        <v>23</v>
      </c>
      <c r="E123" s="18" t="s">
        <v>20</v>
      </c>
      <c r="F123" s="18" t="s">
        <v>187</v>
      </c>
      <c r="G123" s="13" t="s">
        <v>20</v>
      </c>
      <c r="H123" s="13" t="s">
        <v>20</v>
      </c>
      <c r="I123" s="64"/>
      <c r="J123" s="20"/>
    </row>
    <row r="124" spans="1:10" ht="25.5">
      <c r="A124" s="66" t="s">
        <v>258</v>
      </c>
      <c r="B124" s="65" t="s">
        <v>263</v>
      </c>
      <c r="C124" s="17" t="s">
        <v>264</v>
      </c>
      <c r="D124" s="17" t="s">
        <v>19</v>
      </c>
      <c r="E124" s="18" t="s">
        <v>20</v>
      </c>
      <c r="F124" s="18" t="s">
        <v>187</v>
      </c>
      <c r="G124" s="13" t="s">
        <v>20</v>
      </c>
      <c r="H124" s="13" t="s">
        <v>20</v>
      </c>
      <c r="I124" s="64"/>
      <c r="J124" s="20"/>
    </row>
    <row r="125" spans="1:10" ht="14.25">
      <c r="A125" s="66" t="s">
        <v>258</v>
      </c>
      <c r="B125" s="65" t="s">
        <v>265</v>
      </c>
      <c r="C125" s="17" t="s">
        <v>266</v>
      </c>
      <c r="D125" s="17" t="s">
        <v>23</v>
      </c>
      <c r="E125" s="18" t="s">
        <v>20</v>
      </c>
      <c r="F125" s="18" t="s">
        <v>187</v>
      </c>
      <c r="G125" s="13" t="s">
        <v>20</v>
      </c>
      <c r="H125" s="13" t="s">
        <v>20</v>
      </c>
      <c r="I125" s="64"/>
      <c r="J125" s="20"/>
    </row>
    <row r="126" spans="1:10">
      <c r="A126" s="66"/>
      <c r="B126" s="23" t="s">
        <v>267</v>
      </c>
      <c r="C126" s="24" t="s">
        <v>268</v>
      </c>
      <c r="D126" s="17"/>
      <c r="E126" s="18"/>
      <c r="F126" s="18"/>
      <c r="G126" s="13"/>
      <c r="H126" s="13"/>
      <c r="I126" s="64"/>
      <c r="J126" s="20"/>
    </row>
    <row r="127" spans="1:10" ht="25.5">
      <c r="A127" s="66" t="s">
        <v>258</v>
      </c>
      <c r="B127" s="65" t="s">
        <v>269</v>
      </c>
      <c r="C127" s="17" t="s">
        <v>270</v>
      </c>
      <c r="D127" s="17" t="s">
        <v>19</v>
      </c>
      <c r="E127" s="18" t="s">
        <v>20</v>
      </c>
      <c r="F127" s="18" t="s">
        <v>187</v>
      </c>
      <c r="G127" s="13" t="s">
        <v>20</v>
      </c>
      <c r="H127" s="13" t="s">
        <v>20</v>
      </c>
      <c r="I127" s="64"/>
      <c r="J127" s="20"/>
    </row>
    <row r="128" spans="1:10" ht="14.25">
      <c r="A128" s="66" t="s">
        <v>258</v>
      </c>
      <c r="B128" s="65" t="s">
        <v>271</v>
      </c>
      <c r="C128" s="17" t="s">
        <v>272</v>
      </c>
      <c r="D128" s="17" t="s">
        <v>23</v>
      </c>
      <c r="E128" s="18" t="s">
        <v>20</v>
      </c>
      <c r="F128" s="18" t="s">
        <v>187</v>
      </c>
      <c r="G128" s="13" t="s">
        <v>20</v>
      </c>
      <c r="H128" s="13" t="s">
        <v>20</v>
      </c>
      <c r="I128" s="64"/>
      <c r="J128" s="20"/>
    </row>
    <row r="129" spans="1:10" ht="25.5">
      <c r="A129" s="66" t="s">
        <v>258</v>
      </c>
      <c r="B129" s="65" t="s">
        <v>273</v>
      </c>
      <c r="C129" s="17" t="s">
        <v>274</v>
      </c>
      <c r="D129" s="17" t="s">
        <v>19</v>
      </c>
      <c r="E129" s="18" t="s">
        <v>20</v>
      </c>
      <c r="F129" s="18" t="s">
        <v>187</v>
      </c>
      <c r="G129" s="13" t="s">
        <v>20</v>
      </c>
      <c r="H129" s="13" t="s">
        <v>20</v>
      </c>
      <c r="I129" s="64"/>
      <c r="J129" s="20"/>
    </row>
    <row r="130" spans="1:10" ht="14.25">
      <c r="A130" s="66" t="s">
        <v>258</v>
      </c>
      <c r="B130" s="65" t="s">
        <v>275</v>
      </c>
      <c r="C130" s="17" t="s">
        <v>276</v>
      </c>
      <c r="D130" s="17" t="s">
        <v>23</v>
      </c>
      <c r="E130" s="18" t="s">
        <v>20</v>
      </c>
      <c r="F130" s="18" t="s">
        <v>187</v>
      </c>
      <c r="G130" s="13" t="s">
        <v>20</v>
      </c>
      <c r="H130" s="13" t="s">
        <v>20</v>
      </c>
      <c r="I130" s="64"/>
      <c r="J130" s="20"/>
    </row>
    <row r="131" spans="1:10" ht="15" thickBot="1">
      <c r="A131" s="67" t="s">
        <v>258</v>
      </c>
      <c r="B131" s="65" t="s">
        <v>277</v>
      </c>
      <c r="C131" s="17" t="s">
        <v>278</v>
      </c>
      <c r="D131" s="17" t="s">
        <v>80</v>
      </c>
      <c r="E131" s="18" t="s">
        <v>20</v>
      </c>
      <c r="F131" s="18" t="s">
        <v>187</v>
      </c>
      <c r="G131" s="13" t="s">
        <v>20</v>
      </c>
      <c r="H131" s="13" t="s">
        <v>20</v>
      </c>
      <c r="I131" s="64"/>
      <c r="J131" s="20"/>
    </row>
    <row r="132" spans="1:10" ht="38.25">
      <c r="A132" s="32"/>
      <c r="B132" s="23" t="s">
        <v>279</v>
      </c>
      <c r="C132" s="24" t="s">
        <v>280</v>
      </c>
      <c r="D132" s="24" t="s">
        <v>80</v>
      </c>
      <c r="E132" s="18" t="s">
        <v>20</v>
      </c>
      <c r="F132" s="18" t="s">
        <v>20</v>
      </c>
      <c r="G132" s="13" t="s">
        <v>20</v>
      </c>
      <c r="H132" s="13" t="s">
        <v>20</v>
      </c>
      <c r="I132" s="70">
        <f>-'[1]Preisblatt Netz'!AH32</f>
        <v>-108.93</v>
      </c>
      <c r="J132" s="20">
        <f>ROUND(I132/J1,8)</f>
        <v>-0.29843836000000001</v>
      </c>
    </row>
    <row r="133" spans="1:10" ht="25.5">
      <c r="A133" s="32"/>
      <c r="B133" s="9" t="s">
        <v>281</v>
      </c>
      <c r="C133" s="10" t="s">
        <v>282</v>
      </c>
      <c r="D133" s="59"/>
      <c r="E133" s="60"/>
      <c r="F133" s="60"/>
      <c r="G133" s="60"/>
      <c r="H133" s="60"/>
      <c r="I133" s="60"/>
      <c r="J133" s="62"/>
    </row>
    <row r="134" spans="1:10" ht="25.5">
      <c r="A134" s="40" t="s">
        <v>283</v>
      </c>
      <c r="B134" s="65" t="s">
        <v>284</v>
      </c>
      <c r="C134" s="17" t="s">
        <v>285</v>
      </c>
      <c r="D134" s="17" t="s">
        <v>23</v>
      </c>
      <c r="E134" s="18" t="s">
        <v>20</v>
      </c>
      <c r="F134" s="18" t="s">
        <v>187</v>
      </c>
      <c r="G134" s="13" t="s">
        <v>20</v>
      </c>
      <c r="H134" s="13" t="s">
        <v>20</v>
      </c>
      <c r="I134" s="64"/>
      <c r="J134" s="20"/>
    </row>
    <row r="135" spans="1:10" ht="25.5">
      <c r="A135" s="13" t="s">
        <v>283</v>
      </c>
      <c r="B135" s="65" t="s">
        <v>286</v>
      </c>
      <c r="C135" s="17" t="s">
        <v>287</v>
      </c>
      <c r="D135" s="17" t="s">
        <v>23</v>
      </c>
      <c r="E135" s="18" t="s">
        <v>20</v>
      </c>
      <c r="F135" s="18" t="s">
        <v>187</v>
      </c>
      <c r="G135" s="13" t="s">
        <v>20</v>
      </c>
      <c r="H135" s="13" t="s">
        <v>20</v>
      </c>
      <c r="I135" s="64"/>
      <c r="J135" s="20"/>
    </row>
    <row r="136" spans="1:10" ht="25.5">
      <c r="A136" s="13" t="s">
        <v>283</v>
      </c>
      <c r="B136" s="65" t="s">
        <v>288</v>
      </c>
      <c r="C136" s="17" t="s">
        <v>289</v>
      </c>
      <c r="D136" s="17" t="s">
        <v>23</v>
      </c>
      <c r="E136" s="18" t="s">
        <v>20</v>
      </c>
      <c r="F136" s="18" t="s">
        <v>187</v>
      </c>
      <c r="G136" s="13" t="s">
        <v>20</v>
      </c>
      <c r="H136" s="13" t="s">
        <v>20</v>
      </c>
      <c r="I136" s="64"/>
      <c r="J136" s="20"/>
    </row>
    <row r="137" spans="1:10" ht="25.5">
      <c r="A137" s="13" t="s">
        <v>283</v>
      </c>
      <c r="B137" s="65" t="s">
        <v>290</v>
      </c>
      <c r="C137" s="17" t="s">
        <v>291</v>
      </c>
      <c r="D137" s="17" t="s">
        <v>23</v>
      </c>
      <c r="E137" s="18" t="s">
        <v>20</v>
      </c>
      <c r="F137" s="18" t="s">
        <v>187</v>
      </c>
      <c r="G137" s="13" t="s">
        <v>20</v>
      </c>
      <c r="H137" s="13" t="s">
        <v>20</v>
      </c>
      <c r="I137" s="64"/>
      <c r="J137" s="20"/>
    </row>
    <row r="138" spans="1:10" ht="25.5">
      <c r="A138" s="13" t="s">
        <v>283</v>
      </c>
      <c r="B138" s="65" t="s">
        <v>292</v>
      </c>
      <c r="C138" s="17" t="s">
        <v>293</v>
      </c>
      <c r="D138" s="17" t="s">
        <v>23</v>
      </c>
      <c r="E138" s="18" t="s">
        <v>20</v>
      </c>
      <c r="F138" s="18" t="s">
        <v>187</v>
      </c>
      <c r="G138" s="13" t="s">
        <v>20</v>
      </c>
      <c r="H138" s="13" t="s">
        <v>20</v>
      </c>
      <c r="I138" s="64"/>
      <c r="J138" s="20"/>
    </row>
    <row r="139" spans="1:10" ht="25.5">
      <c r="A139" s="13" t="s">
        <v>283</v>
      </c>
      <c r="B139" s="65" t="s">
        <v>294</v>
      </c>
      <c r="C139" s="17" t="s">
        <v>295</v>
      </c>
      <c r="D139" s="17" t="s">
        <v>23</v>
      </c>
      <c r="E139" s="18" t="s">
        <v>20</v>
      </c>
      <c r="F139" s="18" t="s">
        <v>187</v>
      </c>
      <c r="G139" s="13" t="s">
        <v>20</v>
      </c>
      <c r="H139" s="13" t="s">
        <v>20</v>
      </c>
      <c r="I139" s="64"/>
      <c r="J139" s="20"/>
    </row>
    <row r="140" spans="1:10" ht="15" thickBot="1">
      <c r="A140" s="31" t="s">
        <v>283</v>
      </c>
      <c r="B140" s="65" t="s">
        <v>296</v>
      </c>
      <c r="C140" s="17" t="s">
        <v>297</v>
      </c>
      <c r="D140" s="17" t="s">
        <v>23</v>
      </c>
      <c r="E140" s="18" t="s">
        <v>20</v>
      </c>
      <c r="F140" s="18" t="s">
        <v>187</v>
      </c>
      <c r="G140" s="13" t="s">
        <v>298</v>
      </c>
      <c r="H140" s="13" t="s">
        <v>20</v>
      </c>
      <c r="I140" s="64"/>
      <c r="J140" s="20"/>
    </row>
    <row r="141" spans="1:10" ht="25.5">
      <c r="A141" s="55"/>
      <c r="B141" s="9" t="s">
        <v>299</v>
      </c>
      <c r="C141" s="10" t="s">
        <v>300</v>
      </c>
      <c r="D141" s="60"/>
      <c r="E141" s="60"/>
      <c r="F141" s="60"/>
      <c r="G141" s="60"/>
      <c r="H141" s="60"/>
      <c r="I141" s="60"/>
      <c r="J141" s="62"/>
    </row>
    <row r="142" spans="1:10">
      <c r="A142" s="55"/>
      <c r="B142" s="23" t="s">
        <v>301</v>
      </c>
      <c r="C142" s="24" t="s">
        <v>302</v>
      </c>
      <c r="D142" s="13"/>
      <c r="E142" s="18"/>
      <c r="F142" s="18"/>
      <c r="G142" s="13"/>
      <c r="H142" s="13"/>
      <c r="I142" s="64"/>
      <c r="J142" s="20"/>
    </row>
    <row r="143" spans="1:10" ht="14.25">
      <c r="A143" s="40" t="s">
        <v>303</v>
      </c>
      <c r="B143" s="65" t="s">
        <v>304</v>
      </c>
      <c r="C143" s="17" t="s">
        <v>305</v>
      </c>
      <c r="D143" s="17" t="s">
        <v>23</v>
      </c>
      <c r="E143" s="71" t="s">
        <v>187</v>
      </c>
      <c r="F143" s="18" t="s">
        <v>187</v>
      </c>
      <c r="G143" s="13" t="s">
        <v>187</v>
      </c>
      <c r="H143" s="13" t="s">
        <v>187</v>
      </c>
      <c r="I143" s="64"/>
      <c r="J143" s="20"/>
    </row>
    <row r="144" spans="1:10" ht="14.25">
      <c r="A144" s="13" t="s">
        <v>303</v>
      </c>
      <c r="B144" s="65" t="s">
        <v>306</v>
      </c>
      <c r="C144" s="17" t="s">
        <v>307</v>
      </c>
      <c r="D144" s="17" t="s">
        <v>23</v>
      </c>
      <c r="E144" s="18" t="s">
        <v>20</v>
      </c>
      <c r="F144" s="18" t="s">
        <v>187</v>
      </c>
      <c r="G144" s="13" t="s">
        <v>298</v>
      </c>
      <c r="H144" s="13" t="s">
        <v>20</v>
      </c>
      <c r="I144" s="64"/>
      <c r="J144" s="20"/>
    </row>
    <row r="145" spans="1:10">
      <c r="A145" s="13"/>
      <c r="B145" s="23" t="s">
        <v>308</v>
      </c>
      <c r="C145" s="24" t="s">
        <v>309</v>
      </c>
      <c r="D145" s="17"/>
      <c r="E145" s="18"/>
      <c r="F145" s="18"/>
      <c r="G145" s="13"/>
      <c r="H145" s="13"/>
      <c r="I145" s="64"/>
      <c r="J145" s="20"/>
    </row>
    <row r="146" spans="1:10" ht="14.25">
      <c r="A146" s="13" t="s">
        <v>303</v>
      </c>
      <c r="B146" s="65" t="s">
        <v>310</v>
      </c>
      <c r="C146" s="17" t="s">
        <v>311</v>
      </c>
      <c r="D146" s="17" t="s">
        <v>23</v>
      </c>
      <c r="E146" s="18" t="s">
        <v>20</v>
      </c>
      <c r="F146" s="18" t="s">
        <v>187</v>
      </c>
      <c r="G146" s="13" t="s">
        <v>20</v>
      </c>
      <c r="H146" s="13" t="s">
        <v>20</v>
      </c>
      <c r="I146" s="64"/>
      <c r="J146" s="20"/>
    </row>
    <row r="147" spans="1:10" ht="14.25">
      <c r="A147" s="13" t="s">
        <v>303</v>
      </c>
      <c r="B147" s="65" t="s">
        <v>312</v>
      </c>
      <c r="C147" s="17" t="s">
        <v>313</v>
      </c>
      <c r="D147" s="17" t="s">
        <v>23</v>
      </c>
      <c r="E147" s="18" t="s">
        <v>20</v>
      </c>
      <c r="F147" s="18" t="s">
        <v>187</v>
      </c>
      <c r="G147" s="13" t="s">
        <v>298</v>
      </c>
      <c r="H147" s="13" t="s">
        <v>20</v>
      </c>
      <c r="I147" s="64"/>
      <c r="J147" s="20"/>
    </row>
    <row r="148" spans="1:10">
      <c r="A148" s="13"/>
      <c r="B148" s="23" t="s">
        <v>314</v>
      </c>
      <c r="C148" s="24" t="s">
        <v>315</v>
      </c>
      <c r="D148" s="17"/>
      <c r="E148" s="18"/>
      <c r="F148" s="18"/>
      <c r="G148" s="13"/>
      <c r="H148" s="13"/>
      <c r="I148" s="64"/>
      <c r="J148" s="20"/>
    </row>
    <row r="149" spans="1:10" ht="25.5">
      <c r="A149" s="13" t="s">
        <v>303</v>
      </c>
      <c r="B149" s="65" t="s">
        <v>316</v>
      </c>
      <c r="C149" s="17" t="s">
        <v>317</v>
      </c>
      <c r="D149" s="17" t="s">
        <v>23</v>
      </c>
      <c r="E149" s="18" t="s">
        <v>20</v>
      </c>
      <c r="F149" s="18" t="s">
        <v>187</v>
      </c>
      <c r="G149" s="13" t="s">
        <v>20</v>
      </c>
      <c r="H149" s="13" t="s">
        <v>20</v>
      </c>
      <c r="I149" s="64"/>
      <c r="J149" s="20"/>
    </row>
    <row r="150" spans="1:10" ht="38.25">
      <c r="A150" s="13" t="s">
        <v>303</v>
      </c>
      <c r="B150" s="65" t="s">
        <v>318</v>
      </c>
      <c r="C150" s="17" t="s">
        <v>319</v>
      </c>
      <c r="D150" s="17" t="s">
        <v>23</v>
      </c>
      <c r="E150" s="18" t="s">
        <v>20</v>
      </c>
      <c r="F150" s="18" t="s">
        <v>187</v>
      </c>
      <c r="G150" s="13" t="s">
        <v>20</v>
      </c>
      <c r="H150" s="13" t="s">
        <v>20</v>
      </c>
      <c r="I150" s="64"/>
      <c r="J150" s="20"/>
    </row>
    <row r="151" spans="1:10" ht="51">
      <c r="A151" s="13" t="s">
        <v>303</v>
      </c>
      <c r="B151" s="65" t="s">
        <v>320</v>
      </c>
      <c r="C151" s="17" t="s">
        <v>321</v>
      </c>
      <c r="D151" s="17" t="s">
        <v>23</v>
      </c>
      <c r="E151" s="18" t="s">
        <v>20</v>
      </c>
      <c r="F151" s="18" t="s">
        <v>187</v>
      </c>
      <c r="G151" s="13" t="s">
        <v>20</v>
      </c>
      <c r="H151" s="13" t="s">
        <v>20</v>
      </c>
      <c r="I151" s="64"/>
      <c r="J151" s="20"/>
    </row>
    <row r="152" spans="1:10" ht="14.25">
      <c r="A152" s="13" t="s">
        <v>303</v>
      </c>
      <c r="B152" s="65" t="s">
        <v>322</v>
      </c>
      <c r="C152" s="17" t="s">
        <v>323</v>
      </c>
      <c r="D152" s="17" t="s">
        <v>23</v>
      </c>
      <c r="E152" s="18" t="s">
        <v>20</v>
      </c>
      <c r="F152" s="18" t="s">
        <v>187</v>
      </c>
      <c r="G152" s="13" t="s">
        <v>298</v>
      </c>
      <c r="H152" s="13" t="s">
        <v>20</v>
      </c>
      <c r="I152" s="64"/>
      <c r="J152" s="20"/>
    </row>
    <row r="153" spans="1:10">
      <c r="A153" s="13"/>
      <c r="B153" s="23" t="s">
        <v>324</v>
      </c>
      <c r="C153" s="24" t="s">
        <v>325</v>
      </c>
      <c r="D153" s="17"/>
      <c r="E153" s="18"/>
      <c r="F153" s="18"/>
      <c r="G153" s="13"/>
      <c r="H153" s="13"/>
      <c r="I153" s="64"/>
      <c r="J153" s="20"/>
    </row>
    <row r="154" spans="1:10" ht="14.25">
      <c r="A154" s="13" t="s">
        <v>303</v>
      </c>
      <c r="B154" s="65" t="s">
        <v>326</v>
      </c>
      <c r="C154" s="17" t="s">
        <v>327</v>
      </c>
      <c r="D154" s="17" t="s">
        <v>23</v>
      </c>
      <c r="E154" s="18" t="s">
        <v>20</v>
      </c>
      <c r="F154" s="18" t="s">
        <v>187</v>
      </c>
      <c r="G154" s="13" t="s">
        <v>20</v>
      </c>
      <c r="H154" s="13" t="s">
        <v>20</v>
      </c>
      <c r="I154" s="64"/>
      <c r="J154" s="20"/>
    </row>
    <row r="155" spans="1:10" ht="38.25">
      <c r="A155" s="13" t="s">
        <v>303</v>
      </c>
      <c r="B155" s="65" t="s">
        <v>328</v>
      </c>
      <c r="C155" s="17" t="s">
        <v>329</v>
      </c>
      <c r="D155" s="17" t="s">
        <v>23</v>
      </c>
      <c r="E155" s="18" t="s">
        <v>20</v>
      </c>
      <c r="F155" s="18" t="s">
        <v>187</v>
      </c>
      <c r="G155" s="13" t="s">
        <v>20</v>
      </c>
      <c r="H155" s="13" t="s">
        <v>20</v>
      </c>
      <c r="I155" s="64"/>
      <c r="J155" s="20"/>
    </row>
    <row r="156" spans="1:10" ht="38.25">
      <c r="A156" s="13" t="s">
        <v>303</v>
      </c>
      <c r="B156" s="65" t="s">
        <v>330</v>
      </c>
      <c r="C156" s="17" t="s">
        <v>331</v>
      </c>
      <c r="D156" s="17" t="s">
        <v>23</v>
      </c>
      <c r="E156" s="18" t="s">
        <v>20</v>
      </c>
      <c r="F156" s="18" t="s">
        <v>187</v>
      </c>
      <c r="G156" s="13" t="s">
        <v>20</v>
      </c>
      <c r="H156" s="13" t="s">
        <v>20</v>
      </c>
      <c r="I156" s="64"/>
      <c r="J156" s="20"/>
    </row>
    <row r="157" spans="1:10">
      <c r="A157" s="13"/>
      <c r="B157" s="23" t="s">
        <v>332</v>
      </c>
      <c r="C157" s="24" t="s">
        <v>333</v>
      </c>
      <c r="D157" s="17"/>
      <c r="E157" s="18"/>
      <c r="F157" s="18"/>
      <c r="G157" s="13"/>
      <c r="H157" s="13"/>
      <c r="I157" s="64"/>
      <c r="J157" s="20"/>
    </row>
    <row r="158" spans="1:10" ht="25.5">
      <c r="A158" s="13" t="s">
        <v>303</v>
      </c>
      <c r="B158" s="65" t="s">
        <v>334</v>
      </c>
      <c r="C158" s="17" t="s">
        <v>335</v>
      </c>
      <c r="D158" s="17" t="s">
        <v>23</v>
      </c>
      <c r="E158" s="18" t="s">
        <v>20</v>
      </c>
      <c r="F158" s="18" t="s">
        <v>187</v>
      </c>
      <c r="G158" s="13" t="s">
        <v>20</v>
      </c>
      <c r="H158" s="13" t="s">
        <v>336</v>
      </c>
      <c r="I158" s="64"/>
      <c r="J158" s="20"/>
    </row>
    <row r="159" spans="1:10" ht="51">
      <c r="A159" s="13" t="s">
        <v>303</v>
      </c>
      <c r="B159" s="65" t="s">
        <v>337</v>
      </c>
      <c r="C159" s="17" t="s">
        <v>338</v>
      </c>
      <c r="D159" s="17" t="s">
        <v>23</v>
      </c>
      <c r="E159" s="18" t="s">
        <v>20</v>
      </c>
      <c r="F159" s="18" t="s">
        <v>187</v>
      </c>
      <c r="G159" s="13" t="s">
        <v>336</v>
      </c>
      <c r="H159" s="13" t="s">
        <v>336</v>
      </c>
      <c r="I159" s="64"/>
      <c r="J159" s="20"/>
    </row>
    <row r="160" spans="1:10" ht="51">
      <c r="A160" s="13" t="s">
        <v>303</v>
      </c>
      <c r="B160" s="65" t="s">
        <v>339</v>
      </c>
      <c r="C160" s="17" t="s">
        <v>340</v>
      </c>
      <c r="D160" s="17" t="s">
        <v>23</v>
      </c>
      <c r="E160" s="18" t="s">
        <v>20</v>
      </c>
      <c r="F160" s="18" t="s">
        <v>187</v>
      </c>
      <c r="G160" s="13" t="s">
        <v>336</v>
      </c>
      <c r="H160" s="13" t="s">
        <v>336</v>
      </c>
      <c r="I160" s="64"/>
      <c r="J160" s="20"/>
    </row>
    <row r="161" spans="1:10">
      <c r="A161" s="13"/>
      <c r="B161" s="72" t="s">
        <v>341</v>
      </c>
      <c r="C161" s="73" t="s">
        <v>342</v>
      </c>
      <c r="D161" s="17"/>
      <c r="E161" s="18"/>
      <c r="F161" s="18"/>
      <c r="G161" s="13"/>
      <c r="H161" s="13"/>
      <c r="I161" s="64"/>
      <c r="J161" s="20"/>
    </row>
    <row r="162" spans="1:10" ht="14.25">
      <c r="A162" s="13" t="s">
        <v>303</v>
      </c>
      <c r="B162" s="65" t="s">
        <v>343</v>
      </c>
      <c r="C162" s="74" t="s">
        <v>344</v>
      </c>
      <c r="D162" s="17" t="s">
        <v>23</v>
      </c>
      <c r="E162" s="18" t="s">
        <v>20</v>
      </c>
      <c r="F162" s="18" t="s">
        <v>187</v>
      </c>
      <c r="G162" s="13" t="s">
        <v>336</v>
      </c>
      <c r="H162" s="13" t="s">
        <v>336</v>
      </c>
      <c r="I162" s="64"/>
      <c r="J162" s="20"/>
    </row>
    <row r="163" spans="1:10" ht="14.25">
      <c r="A163" s="13" t="s">
        <v>303</v>
      </c>
      <c r="B163" s="65" t="s">
        <v>345</v>
      </c>
      <c r="C163" s="74" t="s">
        <v>346</v>
      </c>
      <c r="D163" s="17" t="s">
        <v>23</v>
      </c>
      <c r="E163" s="18" t="s">
        <v>20</v>
      </c>
      <c r="F163" s="18" t="s">
        <v>187</v>
      </c>
      <c r="G163" s="13" t="s">
        <v>336</v>
      </c>
      <c r="H163" s="13" t="s">
        <v>336</v>
      </c>
      <c r="I163" s="64"/>
      <c r="J163" s="20"/>
    </row>
    <row r="164" spans="1:10">
      <c r="A164" s="13"/>
      <c r="B164" s="72" t="s">
        <v>347</v>
      </c>
      <c r="C164" s="73" t="s">
        <v>348</v>
      </c>
      <c r="D164" s="17"/>
      <c r="E164" s="18"/>
      <c r="F164" s="18"/>
      <c r="G164" s="13"/>
      <c r="H164" s="13"/>
      <c r="I164" s="64"/>
      <c r="J164" s="20"/>
    </row>
    <row r="165" spans="1:10" ht="14.25">
      <c r="A165" s="13" t="s">
        <v>303</v>
      </c>
      <c r="B165" s="65" t="s">
        <v>349</v>
      </c>
      <c r="C165" s="74" t="s">
        <v>350</v>
      </c>
      <c r="D165" s="17" t="s">
        <v>23</v>
      </c>
      <c r="E165" s="18" t="s">
        <v>20</v>
      </c>
      <c r="F165" s="18" t="s">
        <v>187</v>
      </c>
      <c r="G165" s="13" t="s">
        <v>336</v>
      </c>
      <c r="H165" s="13" t="s">
        <v>336</v>
      </c>
      <c r="I165" s="64"/>
      <c r="J165" s="20"/>
    </row>
    <row r="166" spans="1:10" ht="25.5">
      <c r="A166" s="13" t="s">
        <v>303</v>
      </c>
      <c r="B166" s="65" t="s">
        <v>351</v>
      </c>
      <c r="C166" s="74" t="s">
        <v>352</v>
      </c>
      <c r="D166" s="17" t="s">
        <v>23</v>
      </c>
      <c r="E166" s="18" t="s">
        <v>20</v>
      </c>
      <c r="F166" s="18" t="s">
        <v>187</v>
      </c>
      <c r="G166" s="13" t="s">
        <v>336</v>
      </c>
      <c r="H166" s="13" t="s">
        <v>336</v>
      </c>
      <c r="I166" s="64"/>
      <c r="J166" s="20"/>
    </row>
    <row r="167" spans="1:10">
      <c r="A167" s="13"/>
      <c r="B167" s="72" t="s">
        <v>353</v>
      </c>
      <c r="C167" s="73" t="s">
        <v>354</v>
      </c>
      <c r="D167" s="17"/>
      <c r="E167" s="18"/>
      <c r="F167" s="18"/>
      <c r="G167" s="13"/>
      <c r="H167" s="13"/>
      <c r="I167" s="64"/>
      <c r="J167" s="20"/>
    </row>
    <row r="168" spans="1:10" ht="14.25">
      <c r="A168" s="13" t="s">
        <v>303</v>
      </c>
      <c r="B168" s="65" t="s">
        <v>355</v>
      </c>
      <c r="C168" s="74" t="s">
        <v>356</v>
      </c>
      <c r="D168" s="17" t="s">
        <v>23</v>
      </c>
      <c r="E168" s="18" t="s">
        <v>20</v>
      </c>
      <c r="F168" s="18" t="s">
        <v>187</v>
      </c>
      <c r="G168" s="13" t="s">
        <v>336</v>
      </c>
      <c r="H168" s="13" t="s">
        <v>336</v>
      </c>
      <c r="I168" s="64"/>
      <c r="J168" s="20"/>
    </row>
    <row r="169" spans="1:10" ht="25.5">
      <c r="A169" s="13" t="s">
        <v>303</v>
      </c>
      <c r="B169" s="65" t="s">
        <v>357</v>
      </c>
      <c r="C169" s="74" t="s">
        <v>358</v>
      </c>
      <c r="D169" s="17" t="s">
        <v>23</v>
      </c>
      <c r="E169" s="18" t="s">
        <v>20</v>
      </c>
      <c r="F169" s="18" t="s">
        <v>187</v>
      </c>
      <c r="G169" s="13" t="s">
        <v>336</v>
      </c>
      <c r="H169" s="13" t="s">
        <v>336</v>
      </c>
      <c r="I169" s="64"/>
      <c r="J169" s="20"/>
    </row>
    <row r="170" spans="1:10">
      <c r="A170" s="13"/>
      <c r="B170" s="72" t="s">
        <v>359</v>
      </c>
      <c r="C170" s="73" t="s">
        <v>360</v>
      </c>
      <c r="D170" s="22"/>
      <c r="E170" s="18"/>
      <c r="F170" s="18"/>
      <c r="G170" s="13"/>
      <c r="H170" s="13"/>
      <c r="I170" s="64"/>
      <c r="J170" s="20"/>
    </row>
    <row r="171" spans="1:10" ht="14.25">
      <c r="A171" s="13" t="s">
        <v>303</v>
      </c>
      <c r="B171" s="65" t="s">
        <v>361</v>
      </c>
      <c r="C171" s="74" t="s">
        <v>362</v>
      </c>
      <c r="D171" s="17" t="s">
        <v>23</v>
      </c>
      <c r="E171" s="18" t="s">
        <v>20</v>
      </c>
      <c r="F171" s="18" t="s">
        <v>187</v>
      </c>
      <c r="G171" s="13" t="s">
        <v>336</v>
      </c>
      <c r="H171" s="13" t="s">
        <v>336</v>
      </c>
      <c r="I171" s="64"/>
      <c r="J171" s="20"/>
    </row>
    <row r="172" spans="1:10" ht="38.25">
      <c r="A172" s="13" t="s">
        <v>303</v>
      </c>
      <c r="B172" s="65" t="s">
        <v>363</v>
      </c>
      <c r="C172" s="17" t="s">
        <v>364</v>
      </c>
      <c r="D172" s="17" t="s">
        <v>23</v>
      </c>
      <c r="E172" s="18" t="s">
        <v>20</v>
      </c>
      <c r="F172" s="18" t="s">
        <v>187</v>
      </c>
      <c r="G172" s="13" t="s">
        <v>20</v>
      </c>
      <c r="H172" s="13" t="s">
        <v>20</v>
      </c>
      <c r="I172" s="64"/>
      <c r="J172" s="20"/>
    </row>
  </sheetData>
  <mergeCells count="7">
    <mergeCell ref="I2:J2"/>
    <mergeCell ref="E1:H1"/>
    <mergeCell ref="A2:A3"/>
    <mergeCell ref="B2:B3"/>
    <mergeCell ref="C2:C3"/>
    <mergeCell ref="E2:F2"/>
    <mergeCell ref="G2:H2"/>
  </mergeCells>
  <pageMargins left="0.7" right="0.7" top="0.78740157499999996" bottom="0.78740157499999996" header="0.3" footer="0.3"/>
  <customProperties>
    <customPr name="_pios_id" r:id="rId1"/>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TEAG Thüringer Energie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elektronisches Preisblatt</dc:title>
  <dc:creator>Karpp, Marianne</dc:creator>
  <cp:lastModifiedBy>Teuchert, Katrin</cp:lastModifiedBy>
  <dcterms:created xsi:type="dcterms:W3CDTF">2025-10-02T13:28:47Z</dcterms:created>
  <dcterms:modified xsi:type="dcterms:W3CDTF">2025-12-17T13:01:56Z</dcterms:modified>
</cp:coreProperties>
</file>