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AR\AR1\AR1_Allg\TEN_RM\Strom\Pflichten\Veröffentlichungen\§ 20 EnWG - Preisblätter NNE\NNE 2027\1_vorläufig_15.10.2026\elektronisches Preisblatt\"/>
    </mc:Choice>
  </mc:AlternateContent>
  <xr:revisionPtr revIDLastSave="0" documentId="13_ncr:1_{77E853D1-83A7-417B-B4B5-04CE6B1316DA}" xr6:coauthVersionLast="47" xr6:coauthVersionMax="47" xr10:uidLastSave="{00000000-0000-0000-0000-000000000000}"/>
  <bookViews>
    <workbookView xWindow="31455" yWindow="3285" windowWidth="21600" windowHeight="12585" xr2:uid="{EAB1C2CF-D1A1-495C-8339-D54FD4A9680D}"/>
  </bookViews>
  <sheets>
    <sheet name="Tabelle1" sheetId="1" r:id="rId1"/>
  </sheets>
  <externalReferences>
    <externalReference r:id="rId2"/>
  </externalReferences>
  <calcPr calcId="191029"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32" i="1" l="1"/>
  <c r="J132" i="1" s="1"/>
  <c r="I119" i="1"/>
  <c r="J119" i="1" s="1"/>
  <c r="I118" i="1"/>
  <c r="J118" i="1" s="1"/>
  <c r="I117" i="1"/>
  <c r="J117" i="1" s="1"/>
  <c r="I116" i="1"/>
  <c r="J116" i="1" s="1"/>
  <c r="I115" i="1"/>
  <c r="J115" i="1" s="1"/>
  <c r="I114" i="1"/>
  <c r="J114" i="1" s="1"/>
  <c r="I113" i="1"/>
  <c r="J113" i="1" s="1"/>
  <c r="I112" i="1"/>
  <c r="J112" i="1" s="1"/>
  <c r="I111" i="1"/>
  <c r="J111" i="1" s="1"/>
  <c r="I110" i="1"/>
  <c r="J110" i="1" s="1"/>
  <c r="I109" i="1"/>
  <c r="J109" i="1" s="1"/>
  <c r="I108" i="1"/>
  <c r="J108" i="1" s="1"/>
  <c r="I107" i="1"/>
  <c r="J107" i="1" s="1"/>
  <c r="I106" i="1"/>
  <c r="J106" i="1" s="1"/>
  <c r="I105" i="1"/>
  <c r="J105" i="1" s="1"/>
  <c r="I104" i="1"/>
  <c r="J104" i="1" s="1"/>
  <c r="I102" i="1"/>
  <c r="J102" i="1" s="1"/>
  <c r="I101" i="1"/>
  <c r="J101" i="1" s="1"/>
  <c r="I100" i="1"/>
  <c r="J100" i="1" s="1"/>
  <c r="I99" i="1"/>
  <c r="J99" i="1" s="1"/>
  <c r="I98" i="1"/>
  <c r="J98" i="1" s="1"/>
  <c r="I96" i="1"/>
  <c r="J96" i="1" s="1"/>
  <c r="I95" i="1"/>
  <c r="J95" i="1" s="1"/>
  <c r="I94" i="1"/>
  <c r="J94" i="1" s="1"/>
  <c r="I93" i="1"/>
  <c r="J93" i="1" s="1"/>
  <c r="I92" i="1"/>
  <c r="J92" i="1" s="1"/>
  <c r="I91" i="1"/>
  <c r="J91" i="1" s="1"/>
  <c r="I90" i="1"/>
  <c r="J90" i="1" s="1"/>
  <c r="I89" i="1"/>
  <c r="J89" i="1" s="1"/>
  <c r="I88" i="1"/>
  <c r="J88" i="1" s="1"/>
  <c r="I86" i="1"/>
  <c r="J86" i="1" s="1"/>
  <c r="I85" i="1"/>
  <c r="J85" i="1" s="1"/>
  <c r="I84" i="1"/>
  <c r="J84" i="1" s="1"/>
  <c r="I83" i="1"/>
  <c r="J83" i="1" s="1"/>
  <c r="I82" i="1"/>
  <c r="J82" i="1" s="1"/>
  <c r="I80" i="1"/>
  <c r="J80" i="1" s="1"/>
  <c r="I79" i="1"/>
  <c r="J79" i="1" s="1"/>
  <c r="I78" i="1"/>
  <c r="J78" i="1" s="1"/>
  <c r="I77" i="1"/>
  <c r="J77" i="1" s="1"/>
  <c r="I76" i="1"/>
  <c r="J76" i="1" s="1"/>
  <c r="I74" i="1"/>
  <c r="J74" i="1" s="1"/>
  <c r="I73" i="1"/>
  <c r="J73" i="1" s="1"/>
  <c r="I72" i="1"/>
  <c r="J72" i="1" s="1"/>
  <c r="I71" i="1"/>
  <c r="J71" i="1" s="1"/>
  <c r="I70" i="1"/>
  <c r="J70" i="1" s="1"/>
  <c r="I68" i="1"/>
  <c r="J68" i="1" s="1"/>
  <c r="I67" i="1"/>
  <c r="J67" i="1" s="1"/>
  <c r="I66" i="1"/>
  <c r="J66" i="1" s="1"/>
  <c r="I65" i="1"/>
  <c r="J65" i="1" s="1"/>
  <c r="I64" i="1"/>
  <c r="J64" i="1" s="1"/>
  <c r="I62" i="1"/>
  <c r="J62" i="1" s="1"/>
  <c r="I61" i="1"/>
  <c r="J61" i="1" s="1"/>
  <c r="I60" i="1"/>
  <c r="J60" i="1" s="1"/>
  <c r="I59" i="1"/>
  <c r="J59" i="1" s="1"/>
  <c r="I58" i="1"/>
  <c r="J58" i="1" s="1"/>
  <c r="I54" i="1"/>
  <c r="J54" i="1" s="1"/>
  <c r="I53" i="1"/>
  <c r="J53" i="1" s="1"/>
  <c r="I52" i="1"/>
  <c r="J52" i="1" s="1"/>
  <c r="I51" i="1"/>
  <c r="J51" i="1" s="1"/>
  <c r="I42" i="1"/>
  <c r="J42" i="1" s="1"/>
  <c r="I39" i="1"/>
  <c r="J39" i="1" s="1"/>
  <c r="I38" i="1"/>
  <c r="J38" i="1" s="1"/>
  <c r="I36" i="1"/>
  <c r="J36" i="1" s="1"/>
  <c r="I35" i="1"/>
  <c r="J35" i="1" s="1"/>
  <c r="I34" i="1"/>
  <c r="J34" i="1" s="1"/>
  <c r="I33" i="1"/>
  <c r="J33" i="1" s="1"/>
  <c r="I32" i="1"/>
  <c r="J32" i="1" s="1"/>
  <c r="I31" i="1"/>
  <c r="J31" i="1" s="1"/>
  <c r="I29" i="1"/>
  <c r="J29" i="1" s="1"/>
  <c r="I28" i="1"/>
  <c r="J28" i="1" s="1"/>
  <c r="I27" i="1"/>
  <c r="J27" i="1" s="1"/>
  <c r="I26" i="1"/>
  <c r="J26" i="1" s="1"/>
  <c r="I24" i="1"/>
  <c r="J24" i="1" s="1"/>
  <c r="I23" i="1"/>
  <c r="J23" i="1" s="1"/>
  <c r="I22" i="1"/>
  <c r="J22" i="1" s="1"/>
  <c r="I21" i="1"/>
  <c r="J21" i="1" s="1"/>
  <c r="I19" i="1"/>
  <c r="J19" i="1" s="1"/>
  <c r="I18" i="1"/>
  <c r="J18" i="1" s="1"/>
  <c r="I17" i="1"/>
  <c r="J17" i="1" s="1"/>
  <c r="I16" i="1"/>
  <c r="J16" i="1" s="1"/>
  <c r="I14" i="1"/>
  <c r="J14" i="1" s="1"/>
  <c r="I13" i="1"/>
  <c r="J13" i="1" s="1"/>
  <c r="I12" i="1"/>
  <c r="J12" i="1" s="1"/>
  <c r="I11" i="1"/>
  <c r="J11" i="1" s="1"/>
  <c r="I9" i="1"/>
  <c r="J9" i="1" s="1"/>
  <c r="I8" i="1"/>
  <c r="J8" i="1" s="1"/>
  <c r="I7" i="1"/>
  <c r="J7" i="1" s="1"/>
  <c r="I6" i="1"/>
  <c r="J6" i="1" s="1"/>
</calcChain>
</file>

<file path=xl/sharedStrings.xml><?xml version="1.0" encoding="utf-8"?>
<sst xmlns="http://schemas.openxmlformats.org/spreadsheetml/2006/main" count="1166" uniqueCount="365">
  <si>
    <t>Tage:</t>
  </si>
  <si>
    <t>NN-Bestandteil</t>
  </si>
  <si>
    <t>ID</t>
  </si>
  <si>
    <t>Bezeichnung</t>
  </si>
  <si>
    <t>PRICAT</t>
  </si>
  <si>
    <t>INVOIC</t>
  </si>
  <si>
    <t>TEN</t>
  </si>
  <si>
    <t>Einheit</t>
  </si>
  <si>
    <t>Codever-wendung</t>
  </si>
  <si>
    <t>Preisangabe</t>
  </si>
  <si>
    <t>Einheit für
 Pricat</t>
  </si>
  <si>
    <t>Kapitel 3.1.1</t>
  </si>
  <si>
    <t>Entgelte des Jahresleistungspreissystems für die Sparte Strom</t>
  </si>
  <si>
    <t>1-01-3</t>
  </si>
  <si>
    <t>Hochspannung</t>
  </si>
  <si>
    <t>JLP</t>
  </si>
  <si>
    <t>1-01-3-001</t>
  </si>
  <si>
    <t>Jahresleistungspreissystem Hochspannung Jahresbenutzungsdauerstunden &lt;2500 h/a Leistungspreis</t>
  </si>
  <si>
    <t>€/kW*Tag</t>
  </si>
  <si>
    <t>X</t>
  </si>
  <si>
    <t>1-01-3-002</t>
  </si>
  <si>
    <t>Jahresleistungspreissystem Hochspannung Jahresbenutzungsdauerstunden &lt;2500 h/a Arbeitspreis</t>
  </si>
  <si>
    <t>€/kWh</t>
  </si>
  <si>
    <t>1-01-3-003</t>
  </si>
  <si>
    <t>Jahresleistungspreissystem Hochspannung Jahresbenutzungsdauerstunden &gt;=2500 h/a Leistungspreis</t>
  </si>
  <si>
    <t>1-01-3-004</t>
  </si>
  <si>
    <t>Jahresleistungspreissystem Hochspannung Jahresbenutzungsdauerstunden &gt;=2500 h/a Arbeitspreis (Einheit: €/kWh)</t>
  </si>
  <si>
    <t>1-01-4</t>
  </si>
  <si>
    <t>Umspannung Hoch-/Mittelspannung</t>
  </si>
  <si>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</si>
  <si>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</si>
  <si>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</si>
  <si>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</si>
  <si>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</si>
  <si>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</si>
  <si>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</si>
  <si>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</si>
  <si>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1-01-5</t>
  </si>
  <si>
    <t>Mittelspannung</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</si>
  <si>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</si>
  <si>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</si>
  <si>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</si>
  <si>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</si>
  <si>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</si>
  <si>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</si>
  <si>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</si>
  <si>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</si>
  <si>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1-01-6</t>
  </si>
  <si>
    <t>Umspannung Mittel-/Niederspannung</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</si>
  <si>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</si>
  <si>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</si>
  <si>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</si>
  <si>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</si>
  <si>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</si>
  <si>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</si>
  <si>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</si>
  <si>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Jahresleistungspreissystem Umspannung Mittel-/Niederspannung Jahresbenutzungsdauerstunden &gt;=2500 h/a Arbeitspreis</t>
  </si>
  <si>
    <t>1-01-7</t>
  </si>
  <si>
    <t>Niederspannung</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</si>
  <si>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</si>
  <si>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</si>
  <si>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</si>
  <si>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</si>
  <si>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</si>
  <si>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</si>
  <si>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</si>
  <si>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</si>
  <si>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r>
      <t>1-01-8</t>
    </r>
    <r>
      <rPr>
        <b/>
        <vertAlign val="superscript"/>
        <sz val="10"/>
        <rFont val="Aptos Narrow"/>
        <family val="2"/>
        <scheme val="minor"/>
      </rPr>
      <t>8</t>
    </r>
  </si>
  <si>
    <t>§ 14a EnWG – Entgelt für RLM-Kunden</t>
  </si>
  <si>
    <t>1-01-8-001</t>
  </si>
  <si>
    <t>Jahresleistungspreissystem Niederspannung Jahresbenutzungsdauerstunden &lt;2500 h/a für Marktlokationen nach § 14a EnWG - Entgelt für RLM-Kunden Leistungspreis</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</si>
  <si>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</si>
  <si>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</si>
  <si>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</si>
  <si>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</si>
  <si>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</si>
  <si>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</si>
  <si>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r>
      <t>1-01-9-001</t>
    </r>
    <r>
      <rPr>
        <vertAlign val="superscript"/>
        <sz val="10"/>
        <color rgb="FF000000"/>
        <rFont val="Aptos Narrow"/>
        <family val="2"/>
        <scheme val="minor"/>
      </rPr>
      <t>9</t>
    </r>
  </si>
  <si>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</si>
  <si>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€/Tag</t>
  </si>
  <si>
    <r>
      <t>1-01-9-002</t>
    </r>
    <r>
      <rPr>
        <b/>
        <vertAlign val="superscript"/>
        <sz val="10"/>
        <color rgb="FF000000"/>
        <rFont val="Aptos Narrow"/>
        <family val="2"/>
        <scheme val="minor"/>
      </rPr>
      <t>11</t>
    </r>
  </si>
  <si>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</si>
  <si>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Kapitel 3.1.2</t>
  </si>
  <si>
    <t>Entgelte des Grundpreis-/Arbeitspreissystems für die Sparte Strom</t>
  </si>
  <si>
    <t>GP/AP</t>
  </si>
  <si>
    <t>1-02-0-001</t>
  </si>
  <si>
    <t>Grundpreis-/ Arbeitspreissystem Marktlokation Grundpreis für Arbeitspreissystem Grundpreis</t>
  </si>
  <si>
    <t>1-02-0-002</t>
  </si>
  <si>
    <t>Grundpreis-/ Arbeitspreissystem 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gem. Festlegungen BK6-22-300 und BK8-22/010-A abgerechnet werden Arbeitspreis</t>
  </si>
  <si>
    <t>1-02-0-003</t>
  </si>
  <si>
    <t>Grundpreis-/ Arbeitspreissystem Marktlokation der Kategorie steuerbare Speicherheizung, insbesondere nach § 14a Arbeitspreis</t>
  </si>
  <si>
    <t>1-02-0-004</t>
  </si>
  <si>
    <t>Grundpreis-/ Arbeitspreissystem Marktlokation der Kategorie steuerbare Wärmepumpe, insbesondere nach § 14a Arbeitspreis</t>
  </si>
  <si>
    <t>1-02-0-005</t>
  </si>
  <si>
    <t>Grundpreis-/ Arbeitspreissystem Marktlokation der Kategorie öffentlicher Straßenbeleuchtung Arbeitspreis</t>
  </si>
  <si>
    <t>1-02-0-006</t>
  </si>
  <si>
    <t>Grundpreis-/ Arbeitspreissystem Marktlokationen der Kategorie steuerbare Elektromobilität, insbesondere nach § 14a Arbeitspreis</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</si>
  <si>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</si>
  <si>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</si>
  <si>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</si>
  <si>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insbesondere nach § 14a Grundpreis</t>
  </si>
  <si>
    <t>1-02-0-009</t>
  </si>
  <si>
    <t>Grundpreis-/ Arbeitspreissystem Marktlokation der Kategorie steuerbare Wärmepumpe, insbesondere nach § 14a Grundpreis</t>
  </si>
  <si>
    <t>1-02-0-010</t>
  </si>
  <si>
    <t>Grundpreis-/ Arbeitspreissystem Marktlokationen der Kategorie steuerbare Elektromobilität, insbesondere nach § 14a Grundpreis</t>
  </si>
  <si>
    <t>1-02-0-011</t>
  </si>
  <si>
    <t>Grundpreis-/ Arbeitspreissystem Marktlokation der Kategorie steuerbare Speicherheizung mit erweiterter Steuerbarkeit, insbesondere nach § 14a Arbeitspreis</t>
  </si>
  <si>
    <t>1-02-0-012</t>
  </si>
  <si>
    <t>Grundpreis-/ Arbeitspreissystem Marktlokation der Kategorie steuerbare Wärmepumpe mit erweiterter Steuerbarkeit, insbesondere nach § 14a Arbeitspreis</t>
  </si>
  <si>
    <t>1-02-0-013</t>
  </si>
  <si>
    <t>Grundpreis-/ Arbeitspreissystem Marktlokationen der Kategorie steuerbare Elektromobilität mit erweiterter Steuerbarkeit, insbesondere nach § 14a Arbeitspreis</t>
  </si>
  <si>
    <t>1-02-0-014</t>
  </si>
  <si>
    <t>Grundpreis-/ Arbeitspreissystem Marktlokationen der Kategorie steuerbare Verbrauchseinrichtungen nach § 14a EnWG, für die es keine genauer spezifizierte Artikel-ID gibt Grundpreis</t>
  </si>
  <si>
    <r>
      <t>1-02-0-015</t>
    </r>
    <r>
      <rPr>
        <vertAlign val="superscript"/>
        <sz val="10"/>
        <color rgb="FF000000"/>
        <rFont val="Aptos Narrow"/>
        <family val="2"/>
        <scheme val="minor"/>
      </rPr>
      <t>9</t>
    </r>
  </si>
  <si>
    <t>Grundpreis-/ Arbeitspreissystem Pauschale Reduzierung nach Modul 1 der Festlegungen zu Netzentgelten bei Anwendung der netzorientierten Steuerung von steuerbaren Verbrauchseinrichtungen und steuerbaren Netzanschlüssen nach § 14a EnWG gem. Festlegungen BK6-22-300 und BK8-22/010-A</t>
  </si>
  <si>
    <r>
      <t>1-02-0-016</t>
    </r>
    <r>
      <rPr>
        <vertAlign val="superscript"/>
        <sz val="10"/>
        <color rgb="FF000000"/>
        <rFont val="Aptos Narrow"/>
        <family val="2"/>
        <scheme val="minor"/>
      </rPr>
      <t>9</t>
    </r>
  </si>
  <si>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</si>
  <si>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r>
      <t>1-02-0-017</t>
    </r>
    <r>
      <rPr>
        <vertAlign val="superscript"/>
        <sz val="10"/>
        <color rgb="FF000000"/>
        <rFont val="Aptos Narrow"/>
        <family val="2"/>
        <scheme val="minor"/>
      </rPr>
      <t>9</t>
    </r>
  </si>
  <si>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</si>
  <si>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r>
      <t>1-02-0-018</t>
    </r>
    <r>
      <rPr>
        <vertAlign val="superscript"/>
        <sz val="10"/>
        <color rgb="FF000000"/>
        <rFont val="Aptos Narrow"/>
        <family val="2"/>
        <scheme val="minor"/>
      </rPr>
      <t>9</t>
    </r>
  </si>
  <si>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</si>
  <si>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Kapitel 3.1.3</t>
  </si>
  <si>
    <t>Entgelte des Monatsleistungspreissystems für die Sparte Strom</t>
  </si>
  <si>
    <t>1-03-3</t>
  </si>
  <si>
    <t>Monatsleistungspreissystem Hochspannung</t>
  </si>
  <si>
    <t>MLP</t>
  </si>
  <si>
    <t>1-03-3-001</t>
  </si>
  <si>
    <t>Monatsleistungspreissystem Hochspannung Leistungspreis für Monate mit 28 Tagen</t>
  </si>
  <si>
    <t>1-03-3-002</t>
  </si>
  <si>
    <t>Monatsleistungspreissystem Hochspannung Leistungspreis für Monate mit 29 Tagen</t>
  </si>
  <si>
    <t>1-03-3-003</t>
  </si>
  <si>
    <t>Monatsleistungspreissystem Hochspannung Leistungspreis für Monate mit 30 Tagen</t>
  </si>
  <si>
    <t>1-03-3-004</t>
  </si>
  <si>
    <t>Monatsleistungspreissystem Hochspannung Leistungspreis für Monate mit 31 Tagen</t>
  </si>
  <si>
    <t>1-03-3-005</t>
  </si>
  <si>
    <t>Monatsleistungspreissystem Hochspannung Arbeitspreis</t>
  </si>
  <si>
    <t>1-03-4</t>
  </si>
  <si>
    <t>Monatsleistungspreissystem Umspannung Hoch-/Mittelspannung</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</si>
  <si>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</si>
  <si>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</si>
  <si>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</si>
  <si>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</si>
  <si>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</si>
  <si>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</si>
  <si>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</si>
  <si>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</si>
  <si>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</si>
  <si>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Monatsleistungspreissystem Umspannung Hoch-/Mittelspannung Arbeitspreis</t>
  </si>
  <si>
    <t>1-03-5</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</si>
  <si>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</si>
  <si>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</si>
  <si>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</si>
  <si>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</si>
  <si>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</si>
  <si>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</si>
  <si>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</si>
  <si>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</si>
  <si>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</si>
  <si>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</si>
  <si>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</si>
  <si>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1-03-6</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</si>
  <si>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</si>
  <si>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</si>
  <si>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</si>
  <si>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</si>
  <si>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</si>
  <si>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</si>
  <si>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</si>
  <si>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</si>
  <si>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</si>
  <si>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</si>
  <si>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</si>
  <si>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1-03-7</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</si>
  <si>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</si>
  <si>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</si>
  <si>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</si>
  <si>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</si>
  <si>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</si>
  <si>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</si>
  <si>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</si>
  <si>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</si>
  <si>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</si>
  <si>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</si>
  <si>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</si>
  <si>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r>
      <t>1-03-8</t>
    </r>
    <r>
      <rPr>
        <b/>
        <vertAlign val="superscript"/>
        <sz val="10"/>
        <color rgb="FF000000"/>
        <rFont val="Aptos Narrow"/>
        <family val="2"/>
        <scheme val="minor"/>
      </rPr>
      <t>10</t>
    </r>
  </si>
  <si>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</si>
  <si>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t>
  </si>
  <si>
    <r>
      <t>1-03-8-001</t>
    </r>
    <r>
      <rPr>
        <vertAlign val="superscript"/>
        <sz val="10"/>
        <color rgb="FF000000"/>
        <rFont val="Aptos Narrow"/>
        <family val="2"/>
        <scheme val="minor"/>
      </rPr>
      <t>10</t>
    </r>
  </si>
  <si>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</si>
  <si>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r>
      <t>1-03-8-002</t>
    </r>
    <r>
      <rPr>
        <vertAlign val="superscript"/>
        <sz val="10"/>
        <color rgb="FF000000"/>
        <rFont val="Aptos Narrow"/>
        <family val="2"/>
        <scheme val="minor"/>
      </rPr>
      <t>10</t>
    </r>
  </si>
  <si>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</si>
  <si>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r>
      <t>1-03-8-003</t>
    </r>
    <r>
      <rPr>
        <vertAlign val="superscript"/>
        <sz val="10"/>
        <color rgb="FF000000"/>
        <rFont val="Aptos Narrow"/>
        <family val="2"/>
        <scheme val="minor"/>
      </rPr>
      <t>10</t>
    </r>
  </si>
  <si>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</si>
  <si>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r>
      <t>1-03-8-004</t>
    </r>
    <r>
      <rPr>
        <vertAlign val="superscript"/>
        <sz val="10"/>
        <color rgb="FF000000"/>
        <rFont val="Aptos Narrow"/>
        <family val="2"/>
        <scheme val="minor"/>
      </rPr>
      <t>10</t>
    </r>
  </si>
  <si>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</si>
  <si>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r>
      <t>1-03-9</t>
    </r>
    <r>
      <rPr>
        <vertAlign val="superscript"/>
        <sz val="10"/>
        <color rgb="FF000000"/>
        <rFont val="Aptos Narrow"/>
        <family val="2"/>
        <scheme val="minor"/>
      </rPr>
      <t>10</t>
    </r>
  </si>
  <si>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</si>
  <si>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r>
      <t>1-03-9-001</t>
    </r>
    <r>
      <rPr>
        <vertAlign val="superscript"/>
        <sz val="10"/>
        <color rgb="FF000000"/>
        <rFont val="Aptos Narrow"/>
        <family val="2"/>
        <scheme val="minor"/>
      </rPr>
      <t>10</t>
    </r>
  </si>
  <si>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</si>
  <si>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r>
      <t>1-03-9-002</t>
    </r>
    <r>
      <rPr>
        <vertAlign val="superscript"/>
        <sz val="10"/>
        <color rgb="FF000000"/>
        <rFont val="Aptos Narrow"/>
        <family val="2"/>
        <scheme val="minor"/>
      </rPr>
      <t>10</t>
    </r>
  </si>
  <si>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</si>
  <si>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r>
      <t>1-03-9-003</t>
    </r>
    <r>
      <rPr>
        <vertAlign val="superscript"/>
        <sz val="10"/>
        <color rgb="FF000000"/>
        <rFont val="Aptos Narrow"/>
        <family val="2"/>
        <scheme val="minor"/>
      </rPr>
      <t>10</t>
    </r>
  </si>
  <si>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</si>
  <si>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r>
      <t>1-03-9-004</t>
    </r>
    <r>
      <rPr>
        <vertAlign val="superscript"/>
        <sz val="10"/>
        <color rgb="FF000000"/>
        <rFont val="Aptos Narrow"/>
        <family val="2"/>
        <scheme val="minor"/>
      </rPr>
      <t>10</t>
    </r>
  </si>
  <si>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</si>
  <si>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Kapitel 3.1.4</t>
  </si>
  <si>
    <t>Entgelte des Stromspeichers gemäß § 19 Abs. 4 StromNEV für die Sparte Strom</t>
  </si>
  <si>
    <t>Stromspeicher</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</si>
  <si>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</si>
  <si>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</si>
  <si>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</si>
  <si>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</si>
  <si>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</si>
  <si>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</si>
  <si>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</si>
  <si>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</si>
  <si>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</si>
  <si>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</si>
  <si>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Kapitel 3.1.6</t>
  </si>
  <si>
    <t>Entgelte des Messstellenbetriebs bei kME für die Sparte Strom</t>
  </si>
  <si>
    <t>MSB kME</t>
  </si>
  <si>
    <t>1-06-0-036</t>
  </si>
  <si>
    <t>Messstellenbetrieb bei kME, alle Spannungsebenen, Telekommunikationsanschluss durch NB (Fernauslesung)</t>
  </si>
  <si>
    <t>1-06-3-001</t>
  </si>
  <si>
    <t>Messstellenbetrieb bei kME, Hochspannung, kME mit registrierender Last-/Einspeisemessung</t>
  </si>
  <si>
    <t>1-06-3-002</t>
  </si>
  <si>
    <t>Messstellenbetrieb bei kME, Hochspannung, Wandlersatz für Messstellenbetrieb bei kME</t>
  </si>
  <si>
    <t>1-06-5-001</t>
  </si>
  <si>
    <t>Messstellenbetrieb bei kME, Mittelspannung, kME mit registrierender Last-/Einspeisemessung</t>
  </si>
  <si>
    <t>1-06-5-002</t>
  </si>
  <si>
    <t>Messstellenbetrieb bei kME, Mittelspannung, Wandlersatz für Messstellenbetrieb bei kME</t>
  </si>
  <si>
    <t>1-06-7-001</t>
  </si>
  <si>
    <t>Messstellenbetrieb bei kME, Niederspannung, kME mit registrierender Last-/Einspeisemessung</t>
  </si>
  <si>
    <t>1-06-7-002</t>
  </si>
  <si>
    <t>Messstellenbetrieb bei kME, Niederspannung, Wandlersatz für Messstellenbetrieb bei kME</t>
  </si>
  <si>
    <t>1-06-7-003</t>
  </si>
  <si>
    <t>Messstellenbetrieb bei kME, Niederspannung, Schaltgerät oder Rundsteuerempfänger</t>
  </si>
  <si>
    <t>1-06-7-004</t>
  </si>
  <si>
    <t>Messstellenbetrieb bei kME, Niederspannung, bei jährlicher Ablesung kME Einrichtungszähler Eintarif</t>
  </si>
  <si>
    <t>1-06-7-005</t>
  </si>
  <si>
    <t>Messstellenbetrieb bei kME, Niederspannung, bei jährlicher Ablesung kME Einrichtungszähler Zweitarif</t>
  </si>
  <si>
    <t>1-06-7-006</t>
  </si>
  <si>
    <t>Messstellenbetrieb bei kME, Niederspannung, bei jährlicher Ablesung kME Zweirichtungszähler Eintarif</t>
  </si>
  <si>
    <t>1-06-7-007</t>
  </si>
  <si>
    <t>Messstellenbetrieb bei kME, Niederspannung, bei jährlicher Ablesung kME Zweirichtungszähler Zweitarif</t>
  </si>
  <si>
    <t>1-06-7-008</t>
  </si>
  <si>
    <t>Messstellenbetrieb bei kME, Niederspannung, bei jährlicher Ablesung kME Mehrtarifzähler</t>
  </si>
  <si>
    <t>1-06-7-009</t>
  </si>
  <si>
    <t>Messstellenbetrieb bei kME, Niederspannung, bei jährlicher Ablesung kME Prepaymentzähler</t>
  </si>
  <si>
    <t>1-06-7-011</t>
  </si>
  <si>
    <t>Messstellenbetrieb bei kME, Niederspannung, bei jährlicher Ablesung kME EDL21 Zähler</t>
  </si>
  <si>
    <t>1-06-0-037</t>
  </si>
  <si>
    <t>Messstellenbetrieb bei kME, alle Spannungsebenen. Telekommunikationsanschluss durch AN (Fernauslesung)</t>
  </si>
  <si>
    <t>Kapitel 3.1.7</t>
  </si>
  <si>
    <t>Individuelle Netzentgelte für die Sparte Strom</t>
  </si>
  <si>
    <t>1-07-1</t>
  </si>
  <si>
    <t>Individuelle Netzentgelte nach § 19 Abs. 2 Satz 1 StromNEV</t>
  </si>
  <si>
    <t>ind. NNE</t>
  </si>
  <si>
    <t>1-07-1-001</t>
  </si>
  <si>
    <t>Individuelle Netzentgelte nach § 19 Abs. 2 Satz 1 StromNEV Jahresbenutzungsdauerstunden &lt;2500 h/a Leistungspreis</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</si>
  <si>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</si>
  <si>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</si>
  <si>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</si>
  <si>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</si>
  <si>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</si>
  <si>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</si>
  <si>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1-07-2</t>
  </si>
  <si>
    <t>Individuelle Netzentgelte nach § 19 Abs. 2 Satz 2 StromNEV</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</si>
  <si>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</si>
  <si>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</si>
  <si>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</si>
  <si>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</si>
  <si>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</si>
  <si>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</si>
  <si>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</si>
  <si>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</si>
  <si>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1-07-3-001</t>
  </si>
  <si>
    <t>Singulär genutzte Betriebsmittel nach § 19 Abs. 3 StromNEV</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</si>
  <si>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</si>
  <si>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</si>
  <si>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Kapitel 3.1.8</t>
  </si>
  <si>
    <t>Konzessionsabgaben für die Sparte Strom</t>
  </si>
  <si>
    <t>KA</t>
  </si>
  <si>
    <t>1-08-1-001</t>
  </si>
  <si>
    <t>Höchstbetrag der Konzessionsabgabe für Entnahme von Marktlokationen von Tarifkunden in Schwachlastzeiten gem. § 2 Abs. 2 Satz 1 a) KAV</t>
  </si>
  <si>
    <t>1-08-3-001</t>
  </si>
  <si>
    <t>Höchstbetrag der Konzessionsabgabe für Entnahme von Marktlokationen von Sondervertragskunden gem. § 2 Abs. 3 Satz 1 KAV</t>
  </si>
  <si>
    <t>1-08-4-001</t>
  </si>
  <si>
    <t>Höchstbetrag der Konzessionsabgabe für Entnahme von Marktlokationen von Tarifkunden gem. § 2 Abs. 2 Satz 1b) KAV 
bis 25.000 Einwohner</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</si>
  <si>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</si>
  <si>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</si>
  <si>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</si>
  <si>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</si>
  <si>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</si>
  <si>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</si>
  <si>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1-08-6-001</t>
  </si>
  <si>
    <t>Für Marktlokationen deren (Teil-)Menge von der Konzessionsabgabe befreit ist</t>
  </si>
  <si>
    <t>SOR</t>
  </si>
  <si>
    <t>Kapitel 3.1.10</t>
  </si>
  <si>
    <t>Preisbestandteile, deren Höhe aufgrund gesetzlicher Vorgaben durch Dritte jährlich ermittelt und veröffentlicht werden für die Sparte Strom</t>
  </si>
  <si>
    <t>1-10-1</t>
  </si>
  <si>
    <t>Aufschläge aufgrund des § 26 KWKG</t>
  </si>
  <si>
    <t>gesetzl. Umlagen</t>
  </si>
  <si>
    <t>1-10-1-001</t>
  </si>
  <si>
    <t>Aufschläge aufgrund des KWKG für nicht privilegierte Letztverbraucher</t>
  </si>
  <si>
    <t>1-10-1-002</t>
  </si>
  <si>
    <t>Für Marktlokationen deren (Teil-)Menge von dem Aufschlag des § 26 KWKG befreit ist</t>
  </si>
  <si>
    <t>1-10-2</t>
  </si>
  <si>
    <t>Aufschläge aufgrund der Offshore-Haftungsumlage nach § 17f EnWG</t>
  </si>
  <si>
    <t>1-10-2-001</t>
  </si>
  <si>
    <t>Aufschläge aufgrund der Offshore-Haftungsumlage für nicht privilegierte Letztverbraucher</t>
  </si>
  <si>
    <t>1-10-2-002</t>
  </si>
  <si>
    <t>Für Marktlokationen deren (Teil-)Menge von dem Aufschlag der Offshore-Netzumlage nach § 17f EnWG befreit ist</t>
  </si>
  <si>
    <t>1-10-4</t>
  </si>
  <si>
    <t>Aufschläge aufgrund individueller Netzentgelte nach § 19 StromNEV</t>
  </si>
  <si>
    <t>1-10-4-001</t>
  </si>
  <si>
    <t>Aufschläge aufgrund individueller Netzentgelte nach § 19 StromNEV Letztverbrauchergruppe A (Strommengen von Letztverbrauchern für die jeweils ersten 1.000.000 kWh je Marktlokation)</t>
  </si>
  <si>
    <t>1-10-4-002</t>
  </si>
  <si>
    <t>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</si>
  <si>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</si>
  <si>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</si>
  <si>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</si>
  <si>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Für Marktlokationen deren (Teil-)Menge von dem Aufschlag der individuellen Netzentgelte nach § 19 StromNEV befreit ist</t>
  </si>
  <si>
    <t>1-10-5</t>
  </si>
  <si>
    <t>Aufschläge aufgrund der§§ 26 und 27c KWKG für Schienenbahnen</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</si>
  <si>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</si>
  <si>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</si>
  <si>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</si>
  <si>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</si>
  <si>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</si>
  <si>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</si>
  <si>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1-10-6</t>
  </si>
  <si>
    <t>Aufschläge aufgrund der Offshore-Netzumlage für Schienenbahnen nach § 17f EnWG</t>
  </si>
  <si>
    <t>1-10-6-001</t>
  </si>
  <si>
    <t>Aufschläge aufgrund der Offshore-Netzumlage nach § 17f EnWG, die auch für Schienenbahnen für die jeweils ersten 1.000.000 kWh je Marktlokation gelten</t>
  </si>
  <si>
    <t>x</t>
  </si>
  <si>
    <t>1-10-6-002</t>
  </si>
  <si>
    <t>Aufschläge aufgrund der Offshore-Netzumlage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</si>
  <si>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1-10-6-003</t>
  </si>
  <si>
    <t>Aufschläge aufgrund der Offshore-Netzumlage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</si>
  <si>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1-10-7</t>
  </si>
  <si>
    <t>Aufschläge aufgrund der §§ 26 und 27a KWKG für Anlagen zur Verstromung von Kuppelgasen</t>
  </si>
  <si>
    <t>1-10-7-001</t>
  </si>
  <si>
    <t>Aufschläge aufgrund des § 26 KWKG, die auch für Anlagen zur Verstromung von Kuppelgasen gelten</t>
  </si>
  <si>
    <t>1-10-7-002</t>
  </si>
  <si>
    <t>Aufschläge aufgrund des § 27a KWKG für Anlagen zur Verstromung von Kuppelgasen, die eine begrenzte Umlage zahlen</t>
  </si>
  <si>
    <t>1-10-8</t>
  </si>
  <si>
    <t>Aufschläge aufgrund der Offshore-Netzumlage nach § 17f EnWG für Anlagen zur Verstromung von Kuppelgasen</t>
  </si>
  <si>
    <t>1-10-8-001</t>
  </si>
  <si>
    <t>Aufschläge aufgrund der Offshore-Netzumlage nach § 17f EnWG, die auch für Anlagen zur Verstromung von Kuppelgasen gelten</t>
  </si>
  <si>
    <t>1-10-8-002</t>
  </si>
  <si>
    <t>Aufschläge aufgrund der Offshore-Netzumlage nach § 17f EnWG für Anlagen zur Verstromung von Kuppelgasen, die nach § 27a KWKG eine begrenzte Umlage zahlen</t>
  </si>
  <si>
    <t>1-10-9</t>
  </si>
  <si>
    <t>Aufschläge aufgrund der §§ 26 und 27b KWKG für Stromspeicher</t>
  </si>
  <si>
    <t>1-10-9-001</t>
  </si>
  <si>
    <t>Aufschläge aufgrund des § 26 KWKG, die auch für Stromspeicher gelten</t>
  </si>
  <si>
    <t>1-10-9-002</t>
  </si>
  <si>
    <t>Aufschläge aufgrund des § 27b KWKG für Stromspeicher, deren Strom, der zum Zweck der Zwischenspeicherung in einem elektrischen, chemischen, mechanischen oder physikalischen Speicher verbraucht wird, keine Umlage zahlen</t>
  </si>
  <si>
    <t>1-11-1</t>
  </si>
  <si>
    <t>Aufschläge aufgrund der Offshore-Netzumlage nach § 17f EnWG für Stromspeicher</t>
  </si>
  <si>
    <t>1-11-1-001</t>
  </si>
  <si>
    <t>Aufschläge aufgrund der Offshore-Netzumlage nach § 17f EnWG, die auch für Stromspeicher gelten</t>
  </si>
  <si>
    <t>1-11-1-002</t>
  </si>
  <si>
    <t>Aufschläge aufgrund der Offshore-Netzumlage nach § 17f EnWG für Stromspeicher nach § 27b KWKG, deren Strom, der zum Zweck der Zwischenspeicherung in einem elektrischen, chemischen, mechanischen oder physikalischen Speicher verbraucht wird, keine Umlage zahlen</t>
  </si>
  <si>
    <t>Preisbetrag 
2027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</si>
</sst>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
    <numFmt numFmtId="166" formatCode="#,##0.00000"/>
  </numFmts>
  <fonts count="13">
    <font>
      <sz val="11"/>
      <color theme="1"/>
      <name val="Aptos Narrow"/>
      <family val="2"/>
      <scheme val="minor"/>
    </font>
    <font>
      <sz val="10"/>
      <color theme="1"/>
      <name val="Aptos Narrow"/>
      <family val="2"/>
      <scheme val="minor"/>
    </font>
    <font>
      <b/>
      <sz val="12"/>
      <color theme="1"/>
      <name val="Aptos Narrow"/>
      <family val="2"/>
      <scheme val="minor"/>
    </font>
    <font>
      <b/>
      <sz val="12"/>
      <color rgb="FFFF0000"/>
      <name val="Aptos Narrow"/>
      <family val="2"/>
      <scheme val="minor"/>
    </font>
    <font>
      <b/>
      <sz val="10"/>
      <name val="Aptos Narrow"/>
      <family val="2"/>
      <scheme val="minor"/>
    </font>
    <font>
      <b/>
      <sz val="10"/>
      <color theme="1"/>
      <name val="Aptos Narrow"/>
      <family val="2"/>
      <scheme val="minor"/>
    </font>
    <font>
      <sz val="10"/>
      <color rgb="FF000000"/>
      <name val="Aptos Narrow"/>
      <family val="2"/>
      <scheme val="minor"/>
    </font>
    <font>
      <b/>
      <sz val="10"/>
      <color rgb="FF000000"/>
      <name val="Aptos Narrow"/>
      <family val="2"/>
      <scheme val="minor"/>
    </font>
    <font>
      <b/>
      <vertAlign val="superscript"/>
      <sz val="10"/>
      <name val="Aptos Narrow"/>
      <family val="2"/>
      <scheme val="minor"/>
    </font>
    <font>
      <sz val="10"/>
      <name val="Aptos Narrow"/>
      <family val="2"/>
      <scheme val="minor"/>
    </font>
    <font>
      <vertAlign val="superscript"/>
      <sz val="10"/>
      <color rgb="FF000000"/>
      <name val="Aptos Narrow"/>
      <family val="2"/>
      <scheme val="minor"/>
    </font>
    <font>
      <b/>
      <vertAlign val="superscript"/>
      <sz val="10"/>
      <color rgb="FF000000"/>
      <name val="Aptos Narrow"/>
      <family val="2"/>
      <scheme val="minor"/>
    </font>
    <font>
      <sz val="10"/>
      <color rgb="FFFF0000"/>
      <name val="Aptos Narrow"/>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0BA2E3"/>
        <bgColor indexed="64"/>
      </patternFill>
    </fill>
    <fill>
      <patternFill patternType="solid">
        <fgColor rgb="FFDEDEDE"/>
        <bgColor indexed="64"/>
      </patternFill>
    </fill>
    <fill>
      <patternFill patternType="solid">
        <fgColor theme="5" tint="0.39997558519241921"/>
        <bgColor indexed="64"/>
      </patternFill>
    </fill>
    <fill>
      <patternFill patternType="solid">
        <fgColor rgb="FFCEECF9"/>
        <bgColor indexed="64"/>
      </patternFill>
    </fill>
    <fill>
      <patternFill patternType="solid">
        <fgColor indexed="65"/>
        <bgColor indexed="64"/>
      </patternFill>
    </fill>
    <fill>
      <patternFill patternType="solid">
        <fgColor theme="0"/>
        <bgColor indexed="64"/>
      </patternFill>
    </fill>
    <fill>
      <patternFill patternType="solid">
        <fgColor theme="2" tint="-9.9978637043366805E-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0" xfId="0" applyFont="1" applyAlignment="1">
      <alignment horizontal="center" vertical="center"/>
    </xf>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4"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4" borderId="2" xfId="0" applyFont="1" applyFill="1" applyBorder="1" applyAlignment="1">
      <alignment horizontal="center" vertical="center" wrapText="1"/>
    </xf>
    <xf numFmtId="0" fontId="1" fillId="5" borderId="2" xfId="0" applyFont="1" applyFill="1" applyBorder="1" applyAlignment="1">
      <alignment horizontal="center" vertical="center"/>
    </xf>
    <xf numFmtId="49" fontId="4" fillId="6" borderId="3" xfId="0" applyNumberFormat="1" applyFont="1" applyFill="1" applyBorder="1" applyAlignment="1">
      <alignment vertical="center" wrapText="1"/>
    </xf>
    <xf numFmtId="49" fontId="4" fillId="6" borderId="2" xfId="0" applyNumberFormat="1" applyFont="1" applyFill="1" applyBorder="1" applyAlignment="1">
      <alignment vertical="center" wrapText="1"/>
    </xf>
    <xf numFmtId="0" fontId="4" fillId="6"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1" fillId="0" borderId="2" xfId="0" applyFont="1" applyBorder="1" applyAlignment="1">
      <alignment horizontal="center" vertical="center"/>
    </xf>
    <xf numFmtId="49" fontId="4" fillId="0" borderId="4" xfId="0" applyNumberFormat="1" applyFont="1" applyBorder="1" applyAlignment="1">
      <alignment vertical="center" wrapText="1"/>
    </xf>
    <xf numFmtId="49" fontId="4" fillId="0" borderId="2" xfId="0" applyNumberFormat="1" applyFont="1" applyBorder="1" applyAlignment="1">
      <alignment vertical="center" wrapText="1"/>
    </xf>
    <xf numFmtId="49" fontId="1" fillId="0" borderId="2" xfId="0" applyNumberFormat="1" applyFont="1" applyBorder="1" applyAlignment="1">
      <alignment horizontal="center" vertical="center"/>
    </xf>
    <xf numFmtId="49" fontId="6" fillId="0" borderId="2" xfId="0" applyNumberFormat="1" applyFont="1" applyBorder="1" applyAlignment="1">
      <alignment vertical="center" wrapText="1"/>
    </xf>
    <xf numFmtId="0" fontId="1" fillId="3" borderId="2" xfId="0" applyFont="1" applyFill="1" applyBorder="1" applyAlignment="1">
      <alignment horizontal="center" vertical="center"/>
    </xf>
    <xf numFmtId="0" fontId="1" fillId="0" borderId="2" xfId="0" applyFont="1" applyBorder="1" applyAlignment="1">
      <alignment horizontal="center" vertical="center" wrapText="1"/>
    </xf>
    <xf numFmtId="49" fontId="7" fillId="0" borderId="3" xfId="0" applyNumberFormat="1" applyFont="1" applyBorder="1" applyAlignment="1">
      <alignment vertical="center"/>
    </xf>
    <xf numFmtId="49" fontId="7" fillId="0" borderId="2" xfId="0" applyNumberFormat="1" applyFont="1" applyBorder="1" applyAlignment="1">
      <alignment vertical="center" wrapText="1"/>
    </xf>
    <xf numFmtId="49" fontId="4" fillId="7" borderId="3" xfId="0" applyNumberFormat="1" applyFont="1" applyFill="1" applyBorder="1" applyAlignment="1">
      <alignment vertical="center"/>
    </xf>
    <xf numFmtId="49" fontId="7" fillId="7" borderId="2" xfId="0" applyNumberFormat="1" applyFont="1" applyFill="1" applyBorder="1" applyAlignment="1">
      <alignment vertical="center" wrapText="1"/>
    </xf>
    <xf numFmtId="49" fontId="6" fillId="7" borderId="2" xfId="0" applyNumberFormat="1" applyFont="1" applyFill="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49" fontId="6" fillId="7" borderId="2" xfId="0" applyNumberFormat="1" applyFont="1" applyFill="1" applyBorder="1" applyAlignment="1">
      <alignment vertical="center"/>
    </xf>
    <xf numFmtId="49" fontId="6" fillId="6" borderId="7" xfId="0" applyNumberFormat="1" applyFont="1" applyFill="1" applyBorder="1" applyAlignment="1">
      <alignment vertical="center" wrapText="1"/>
    </xf>
    <xf numFmtId="0" fontId="1" fillId="6" borderId="7" xfId="0" applyFont="1" applyFill="1" applyBorder="1" applyAlignment="1">
      <alignment horizontal="center" vertical="center"/>
    </xf>
    <xf numFmtId="165" fontId="12" fillId="6" borderId="7" xfId="0" applyNumberFormat="1" applyFont="1" applyFill="1" applyBorder="1" applyAlignment="1">
      <alignment horizontal="center" vertical="center"/>
    </xf>
    <xf numFmtId="164" fontId="1" fillId="6" borderId="7" xfId="0" applyNumberFormat="1" applyFont="1" applyFill="1" applyBorder="1" applyAlignment="1">
      <alignment horizontal="center" vertical="center"/>
    </xf>
    <xf numFmtId="0" fontId="6" fillId="0" borderId="7" xfId="0" applyFont="1" applyBorder="1" applyAlignment="1">
      <alignment horizontal="center" vertical="center"/>
    </xf>
    <xf numFmtId="0" fontId="1" fillId="0" borderId="7" xfId="0" applyFont="1" applyBorder="1" applyAlignment="1">
      <alignment horizontal="center" vertical="center"/>
    </xf>
    <xf numFmtId="0" fontId="1" fillId="3" borderId="7" xfId="0" applyFont="1" applyFill="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vertical="center" wrapText="1"/>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vertical="center"/>
    </xf>
    <xf numFmtId="49" fontId="6" fillId="0" borderId="7" xfId="0" applyNumberFormat="1" applyFont="1" applyBorder="1" applyAlignment="1">
      <alignment vertical="center" wrapText="1"/>
    </xf>
    <xf numFmtId="0" fontId="1" fillId="8" borderId="7"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0" borderId="8" xfId="0" applyFont="1" applyBorder="1" applyAlignment="1">
      <alignment horizontal="center" vertical="center"/>
    </xf>
    <xf numFmtId="49" fontId="6" fillId="0" borderId="3" xfId="0" applyNumberFormat="1" applyFont="1" applyBorder="1" applyAlignment="1">
      <alignment vertical="center"/>
    </xf>
    <xf numFmtId="49" fontId="6" fillId="6" borderId="2" xfId="0" applyNumberFormat="1" applyFont="1" applyFill="1" applyBorder="1" applyAlignment="1">
      <alignment vertical="center" wrapText="1"/>
    </xf>
    <xf numFmtId="0" fontId="1" fillId="6" borderId="2" xfId="0" applyFont="1" applyFill="1" applyBorder="1" applyAlignment="1">
      <alignment horizontal="center" vertical="center"/>
    </xf>
    <xf numFmtId="165" fontId="1" fillId="6" borderId="2" xfId="0" applyNumberFormat="1" applyFont="1" applyFill="1" applyBorder="1" applyAlignment="1">
      <alignment horizontal="center" vertical="center"/>
    </xf>
    <xf numFmtId="164" fontId="1" fillId="6" borderId="2" xfId="0" applyNumberFormat="1" applyFont="1" applyFill="1" applyBorder="1" applyAlignment="1">
      <alignment horizontal="center" vertical="center"/>
    </xf>
    <xf numFmtId="4" fontId="1" fillId="6" borderId="2" xfId="0" applyNumberFormat="1" applyFont="1" applyFill="1" applyBorder="1" applyAlignment="1">
      <alignment horizontal="center" vertical="center"/>
    </xf>
    <xf numFmtId="49" fontId="0" fillId="0" borderId="2" xfId="0" applyNumberForma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3" borderId="2" xfId="0" quotePrefix="1" applyFont="1" applyFill="1" applyBorder="1" applyAlignment="1">
      <alignment horizontal="center" vertical="center"/>
    </xf>
    <xf numFmtId="49" fontId="7" fillId="0" borderId="12" xfId="0" applyNumberFormat="1" applyFont="1" applyBorder="1" applyAlignment="1">
      <alignment vertical="center"/>
    </xf>
    <xf numFmtId="49" fontId="7" fillId="0" borderId="13" xfId="0" applyNumberFormat="1" applyFont="1" applyBorder="1" applyAlignment="1">
      <alignment vertical="center" wrapText="1"/>
    </xf>
    <xf numFmtId="49" fontId="6" fillId="0" borderId="13" xfId="0" applyNumberFormat="1" applyFont="1" applyBorder="1" applyAlignment="1">
      <alignment vertical="center" wrapText="1"/>
    </xf>
    <xf numFmtId="0" fontId="5" fillId="9" borderId="2" xfId="0" applyFont="1" applyFill="1" applyBorder="1" applyAlignment="1">
      <alignment horizontal="center" vertical="center" wrapText="1"/>
    </xf>
    <xf numFmtId="4" fontId="1" fillId="9" borderId="2" xfId="0" applyNumberFormat="1" applyFont="1" applyFill="1" applyBorder="1" applyAlignment="1">
      <alignment horizontal="center" vertical="center"/>
    </xf>
    <xf numFmtId="164" fontId="1" fillId="9" borderId="2" xfId="0" applyNumberFormat="1" applyFont="1" applyFill="1" applyBorder="1" applyAlignment="1">
      <alignment horizontal="center" vertical="center"/>
    </xf>
    <xf numFmtId="165" fontId="1" fillId="9" borderId="2" xfId="0" applyNumberFormat="1" applyFont="1" applyFill="1" applyBorder="1" applyAlignment="1">
      <alignment horizontal="center" vertical="center"/>
    </xf>
    <xf numFmtId="166" fontId="1" fillId="9" borderId="2" xfId="0" applyNumberFormat="1" applyFont="1" applyFill="1" applyBorder="1" applyAlignment="1">
      <alignment horizontal="center" vertical="center"/>
    </xf>
    <xf numFmtId="4" fontId="9" fillId="9" borderId="2" xfId="0" applyNumberFormat="1" applyFont="1" applyFill="1" applyBorder="1" applyAlignment="1">
      <alignment horizontal="center" vertical="center"/>
    </xf>
    <xf numFmtId="165" fontId="9" fillId="9" borderId="2" xfId="0" applyNumberFormat="1" applyFont="1" applyFill="1" applyBorder="1" applyAlignment="1">
      <alignment horizontal="center" vertical="center"/>
    </xf>
    <xf numFmtId="164" fontId="9" fillId="9" borderId="2" xfId="0" applyNumberFormat="1" applyFont="1" applyFill="1" applyBorder="1" applyAlignment="1">
      <alignment horizontal="center" vertical="center"/>
    </xf>
    <xf numFmtId="4" fontId="1" fillId="9" borderId="7" xfId="0" applyNumberFormat="1" applyFont="1" applyFill="1" applyBorder="1" applyAlignment="1">
      <alignment horizontal="center" vertical="center"/>
    </xf>
    <xf numFmtId="164" fontId="1" fillId="9" borderId="7" xfId="0" applyNumberFormat="1" applyFont="1" applyFill="1" applyBorder="1" applyAlignment="1">
      <alignment horizontal="center" vertical="center"/>
    </xf>
    <xf numFmtId="2" fontId="1" fillId="9" borderId="2" xfId="0" applyNumberFormat="1" applyFont="1" applyFill="1" applyBorder="1" applyAlignment="1">
      <alignment horizontal="center" vertical="center"/>
    </xf>
    <xf numFmtId="165" fontId="1" fillId="9" borderId="7" xfId="0" applyNumberFormat="1" applyFont="1" applyFill="1" applyBorder="1" applyAlignment="1">
      <alignment horizontal="center" vertical="center"/>
    </xf>
    <xf numFmtId="0" fontId="1" fillId="9" borderId="7" xfId="0" applyFont="1" applyFill="1" applyBorder="1" applyAlignment="1">
      <alignment horizontal="center" vertical="center"/>
    </xf>
    <xf numFmtId="0" fontId="1" fillId="9" borderId="2" xfId="0" applyFont="1" applyFill="1" applyBorder="1" applyAlignment="1">
      <alignment horizontal="center" vertical="center"/>
    </xf>
    <xf numFmtId="2" fontId="9" fillId="9" borderId="2" xfId="0" applyNumberFormat="1" applyFont="1" applyFill="1" applyBorder="1" applyAlignment="1">
      <alignment horizontal="center" vertical="center"/>
    </xf>
    <xf numFmtId="0" fontId="5" fillId="4" borderId="2" xfId="0" applyFont="1" applyFill="1" applyBorder="1" applyAlignment="1">
      <alignment horizontal="center" vertical="center"/>
    </xf>
    <xf numFmtId="0" fontId="2" fillId="0" borderId="1" xfId="0" applyFont="1" applyBorder="1" applyAlignment="1">
      <alignment horizontal="center"/>
    </xf>
    <xf numFmtId="0" fontId="1" fillId="2"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9" fillId="9" borderId="2"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nfragen%20BNetzA/Erl&#246;sobergrenze%202027/3_Pr&#228;sentation/Vorbereitung_elektronische%20Preisbl&#228;tter_2027.xlsx" TargetMode="External"/><Relationship Id="rId2" Type="http://schemas.openxmlformats.org/officeDocument/2006/relationships/externalLinkPath" Target="file:///G:\AR\AR1\AR1_Allg\TEN_RM\Strom\Anfragen%20BNetzA\Erl&#246;sobergrenze%202027\3_Pr&#228;sentation\Vorbereitung_elektronische%20Preisbl&#228;tter_2027.xlsx" TargetMode="External"/><Relationship Id="rId1" Type="http://schemas.openxmlformats.org/officeDocument/2006/relationships/externalLinkPath" Target="/AR/AR1/AR1_Allg/TEN_RM/Strom/Anfragen%20BNetzA/Erl&#246;sobergrenze%202027/3_Pr&#228;sentation/Vorbereitung_elektronische%20Preisbl&#228;tter_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gl. EOG Präsi"/>
      <sheetName val="Vgl. EOG-MFP"/>
      <sheetName val="EOG NE"/>
      <sheetName val="Verlustenergie"/>
      <sheetName val="dnbK CR3"/>
      <sheetName val="Mengenprognose 2027"/>
      <sheetName val="Entwicklung spez. NNE SLP"/>
      <sheetName val="Entwicklung spez. NNE RLM"/>
      <sheetName val="RLM Kunden"/>
      <sheetName val="Entwicklung GP"/>
      <sheetName val="Preisblatt Netz"/>
      <sheetName val="Preisblatt MSB"/>
      <sheetName val="elektron. Preisblatt"/>
    </sheetNames>
    <sheetDataSet>
      <sheetData sheetId="0"/>
      <sheetData sheetId="1"/>
      <sheetData sheetId="2"/>
      <sheetData sheetId="3"/>
      <sheetData sheetId="4"/>
      <sheetData sheetId="5"/>
      <sheetData sheetId="6"/>
      <sheetData sheetId="7"/>
      <sheetData sheetId="8"/>
      <sheetData sheetId="9"/>
      <sheetData sheetId="10">
        <row r="7">
          <cell r="AK7">
            <v>23.47</v>
          </cell>
          <cell r="AL7">
            <v>3.65</v>
          </cell>
        </row>
        <row r="8">
          <cell r="AK8">
            <v>24.89</v>
          </cell>
          <cell r="AL8">
            <v>4.24</v>
          </cell>
        </row>
        <row r="9">
          <cell r="AK9">
            <v>26.62</v>
          </cell>
          <cell r="AL9">
            <v>5.08</v>
          </cell>
        </row>
        <row r="10">
          <cell r="AK10">
            <v>27.11</v>
          </cell>
          <cell r="AL10">
            <v>5.97</v>
          </cell>
        </row>
        <row r="11">
          <cell r="AK11">
            <v>32.909999999999997</v>
          </cell>
          <cell r="AL11">
            <v>6.47</v>
          </cell>
        </row>
        <row r="18">
          <cell r="AK18">
            <v>108.4</v>
          </cell>
          <cell r="AL18">
            <v>0.25</v>
          </cell>
        </row>
        <row r="19">
          <cell r="AK19">
            <v>121.13</v>
          </cell>
          <cell r="AL19">
            <v>0.39</v>
          </cell>
        </row>
        <row r="20">
          <cell r="AK20">
            <v>138.91</v>
          </cell>
          <cell r="AL20">
            <v>0.57999999999999996</v>
          </cell>
        </row>
        <row r="21">
          <cell r="AK21">
            <v>156.56</v>
          </cell>
          <cell r="AL21">
            <v>0.79</v>
          </cell>
        </row>
        <row r="22">
          <cell r="AK22">
            <v>140.91999999999999</v>
          </cell>
          <cell r="AL22">
            <v>2.15</v>
          </cell>
        </row>
        <row r="29">
          <cell r="AK29">
            <v>87.6</v>
          </cell>
          <cell r="AL29">
            <v>5.41</v>
          </cell>
        </row>
        <row r="31">
          <cell r="AL31">
            <v>5.5</v>
          </cell>
        </row>
        <row r="32">
          <cell r="AM32">
            <v>107.8</v>
          </cell>
        </row>
        <row r="33">
          <cell r="AL33">
            <v>2.16</v>
          </cell>
        </row>
        <row r="34">
          <cell r="AL34">
            <v>8.3850907098580283</v>
          </cell>
        </row>
        <row r="41">
          <cell r="AK41">
            <v>216.8</v>
          </cell>
          <cell r="AL41">
            <v>0.25</v>
          </cell>
        </row>
        <row r="42">
          <cell r="AK42">
            <v>242.26</v>
          </cell>
          <cell r="AL42">
            <v>0.39</v>
          </cell>
        </row>
        <row r="43">
          <cell r="AK43">
            <v>277.82</v>
          </cell>
          <cell r="AL43">
            <v>0.57999999999999996</v>
          </cell>
        </row>
        <row r="44">
          <cell r="AK44">
            <v>313.12</v>
          </cell>
          <cell r="AL44">
            <v>0.79</v>
          </cell>
        </row>
        <row r="45">
          <cell r="AK45">
            <v>281.83999999999997</v>
          </cell>
          <cell r="AL45">
            <v>2.15</v>
          </cell>
        </row>
        <row r="76">
          <cell r="AK76">
            <v>108.4</v>
          </cell>
        </row>
        <row r="77">
          <cell r="AK77">
            <v>121.13</v>
          </cell>
        </row>
        <row r="78">
          <cell r="AK78">
            <v>138.91</v>
          </cell>
        </row>
        <row r="79">
          <cell r="AK79">
            <v>156.56</v>
          </cell>
        </row>
        <row r="80">
          <cell r="AK80">
            <v>140.91999999999999</v>
          </cell>
        </row>
      </sheetData>
      <sheetData sheetId="11">
        <row r="5">
          <cell r="D5">
            <v>339.98</v>
          </cell>
        </row>
        <row r="6">
          <cell r="D6">
            <v>4182.91</v>
          </cell>
        </row>
        <row r="9">
          <cell r="D9">
            <v>339.98</v>
          </cell>
        </row>
        <row r="10">
          <cell r="D10">
            <v>405.11</v>
          </cell>
        </row>
        <row r="13">
          <cell r="D13">
            <v>289.12</v>
          </cell>
        </row>
        <row r="14">
          <cell r="D14">
            <v>23.25</v>
          </cell>
        </row>
        <row r="19">
          <cell r="D19">
            <v>9.73</v>
          </cell>
        </row>
        <row r="20">
          <cell r="D20">
            <v>14.46</v>
          </cell>
        </row>
        <row r="21">
          <cell r="D21">
            <v>78.53</v>
          </cell>
        </row>
        <row r="22">
          <cell r="D22">
            <v>16.96</v>
          </cell>
        </row>
      </sheetData>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7AB9B-2189-4A2B-824C-ED6BA775FFB2}">
  <dimension ref="A1:J172"/>
  <sheetViews>
    <sheetView tabSelected="1" topLeftCell="B156" zoomScale="85" zoomScaleNormal="85" workbookViewId="0">
      <selection activeCell="I104" sqref="I104:J119"/>
    </sheetView>
  </sheetViews>
  <sheetFormatPr baseColWidth="10" defaultColWidth="10" defaultRowHeight="13.2"/>
  <cols>
    <col min="1" max="1" width="12.19921875" style="1" hidden="1" customWidth="1"/>
    <col min="2" max="2" width="9.3984375" style="2" bestFit="1" customWidth="1"/>
    <col min="3" max="3" width="95.59765625" style="2" bestFit="1" customWidth="1"/>
    <col min="4" max="4" width="7.69921875" style="2" bestFit="1" customWidth="1"/>
    <col min="5" max="5" width="7.19921875" style="2" customWidth="1"/>
    <col min="6" max="6" width="9.09765625" style="2" customWidth="1"/>
    <col min="7" max="7" width="7.19921875" style="2" customWidth="1"/>
    <col min="8" max="8" width="9.09765625" style="2" customWidth="1"/>
    <col min="9" max="9" width="8.69921875" style="2" bestFit="1" customWidth="1"/>
    <col min="10" max="10" width="10" style="2" bestFit="1"/>
    <col min="11" max="16384" width="10" style="2"/>
  </cols>
  <sheetData>
    <row r="1" spans="1:10" ht="15.6">
      <c r="E1" s="74">
        <v>2027</v>
      </c>
      <c r="F1" s="74"/>
      <c r="G1" s="74"/>
      <c r="H1" s="74"/>
      <c r="I1" s="3" t="s">
        <v>0</v>
      </c>
      <c r="J1" s="4">
        <v>365</v>
      </c>
    </row>
    <row r="2" spans="1:10" ht="15" customHeight="1">
      <c r="A2" s="75" t="s">
        <v>1</v>
      </c>
      <c r="B2" s="76" t="s">
        <v>2</v>
      </c>
      <c r="C2" s="76" t="s">
        <v>3</v>
      </c>
      <c r="D2" s="5"/>
      <c r="E2" s="76" t="s">
        <v>4</v>
      </c>
      <c r="F2" s="76"/>
      <c r="G2" s="77" t="s">
        <v>5</v>
      </c>
      <c r="H2" s="77"/>
      <c r="I2" s="73" t="s">
        <v>6</v>
      </c>
      <c r="J2" s="73"/>
    </row>
    <row r="3" spans="1:10" ht="52.8">
      <c r="A3" s="75"/>
      <c r="B3" s="76"/>
      <c r="C3" s="76"/>
      <c r="D3" s="5" t="s">
        <v>7</v>
      </c>
      <c r="E3" s="5" t="s">
        <v>8</v>
      </c>
      <c r="F3" s="5" t="s">
        <v>9</v>
      </c>
      <c r="G3" s="6" t="s">
        <v>8</v>
      </c>
      <c r="H3" s="6" t="s">
        <v>9</v>
      </c>
      <c r="I3" s="7" t="s">
        <v>364</v>
      </c>
      <c r="J3" s="7" t="s">
        <v>10</v>
      </c>
    </row>
    <row r="4" spans="1:10" ht="26.4">
      <c r="A4" s="8"/>
      <c r="B4" s="9" t="s">
        <v>11</v>
      </c>
      <c r="C4" s="10" t="s">
        <v>12</v>
      </c>
      <c r="D4" s="11"/>
      <c r="E4" s="11"/>
      <c r="F4" s="11"/>
      <c r="G4" s="11"/>
      <c r="H4" s="11"/>
      <c r="I4" s="12"/>
      <c r="J4" s="12"/>
    </row>
    <row r="5" spans="1:10">
      <c r="A5" s="13"/>
      <c r="B5" s="14" t="s">
        <v>13</v>
      </c>
      <c r="C5" s="15" t="s">
        <v>14</v>
      </c>
      <c r="D5" s="6"/>
      <c r="E5" s="5"/>
      <c r="F5" s="5"/>
      <c r="G5" s="6"/>
      <c r="H5" s="6"/>
      <c r="I5" s="58"/>
      <c r="J5" s="58"/>
    </row>
    <row r="6" spans="1:10" ht="26.4">
      <c r="A6" s="13" t="s">
        <v>15</v>
      </c>
      <c r="B6" s="16" t="s">
        <v>16</v>
      </c>
      <c r="C6" s="17" t="s">
        <v>17</v>
      </c>
      <c r="D6" s="17" t="s">
        <v>18</v>
      </c>
      <c r="E6" s="18" t="s">
        <v>19</v>
      </c>
      <c r="F6" s="18" t="s">
        <v>19</v>
      </c>
      <c r="G6" s="13" t="s">
        <v>19</v>
      </c>
      <c r="H6" s="13" t="s">
        <v>19</v>
      </c>
      <c r="I6" s="59">
        <f>'[1]Preisblatt Netz'!AK7</f>
        <v>23.47</v>
      </c>
      <c r="J6" s="60">
        <f>ROUND(I6/$J$1,8)</f>
        <v>6.4301369999999997E-2</v>
      </c>
    </row>
    <row r="7" spans="1:10">
      <c r="A7" s="13" t="s">
        <v>15</v>
      </c>
      <c r="B7" s="16" t="s">
        <v>20</v>
      </c>
      <c r="C7" s="17" t="s">
        <v>21</v>
      </c>
      <c r="D7" s="17" t="s">
        <v>22</v>
      </c>
      <c r="E7" s="18" t="s">
        <v>19</v>
      </c>
      <c r="F7" s="18" t="s">
        <v>19</v>
      </c>
      <c r="G7" s="13" t="s">
        <v>19</v>
      </c>
      <c r="H7" s="13" t="s">
        <v>19</v>
      </c>
      <c r="I7" s="61">
        <f>ROUND('[1]Preisblatt Netz'!AL7/100,8)</f>
        <v>3.6499999999999998E-2</v>
      </c>
      <c r="J7" s="60">
        <f>I7</f>
        <v>3.6499999999999998E-2</v>
      </c>
    </row>
    <row r="8" spans="1:10" ht="26.4">
      <c r="A8" s="13" t="s">
        <v>15</v>
      </c>
      <c r="B8" s="16" t="s">
        <v>23</v>
      </c>
      <c r="C8" s="17" t="s">
        <v>24</v>
      </c>
      <c r="D8" s="17" t="s">
        <v>18</v>
      </c>
      <c r="E8" s="18" t="s">
        <v>19</v>
      </c>
      <c r="F8" s="18" t="s">
        <v>19</v>
      </c>
      <c r="G8" s="13" t="s">
        <v>19</v>
      </c>
      <c r="H8" s="13" t="s">
        <v>19</v>
      </c>
      <c r="I8" s="59">
        <f>'[1]Preisblatt Netz'!AK18</f>
        <v>108.4</v>
      </c>
      <c r="J8" s="60">
        <f>ROUND(I8/$J$1,8)</f>
        <v>0.29698629999999998</v>
      </c>
    </row>
    <row r="9" spans="1:10">
      <c r="A9" s="13" t="s">
        <v>15</v>
      </c>
      <c r="B9" s="16" t="s">
        <v>25</v>
      </c>
      <c r="C9" s="19" t="s">
        <v>26</v>
      </c>
      <c r="D9" s="17" t="s">
        <v>22</v>
      </c>
      <c r="E9" s="18" t="s">
        <v>19</v>
      </c>
      <c r="F9" s="18" t="s">
        <v>19</v>
      </c>
      <c r="G9" s="13" t="s">
        <v>19</v>
      </c>
      <c r="H9" s="13" t="s">
        <v>19</v>
      </c>
      <c r="I9" s="61">
        <f>ROUND('[1]Preisblatt Netz'!AL18/100,8)</f>
        <v>2.5000000000000001E-3</v>
      </c>
      <c r="J9" s="60">
        <f>I9</f>
        <v>2.5000000000000001E-3</v>
      </c>
    </row>
    <row r="10" spans="1:10">
      <c r="A10" s="13"/>
      <c r="B10" s="20" t="s">
        <v>27</v>
      </c>
      <c r="C10" s="21" t="s">
        <v>28</v>
      </c>
      <c r="D10" s="19"/>
      <c r="E10" s="18"/>
      <c r="F10" s="18"/>
      <c r="G10" s="13"/>
      <c r="H10" s="13"/>
      <c r="I10" s="61"/>
      <c r="J10" s="60"/>
    </row>
    <row r="11" spans="1:10" ht="26.4">
      <c r="A11" s="13" t="s">
        <v>15</v>
      </c>
      <c r="B11" s="13" t="s">
        <v>29</v>
      </c>
      <c r="C11" s="17" t="s">
        <v>30</v>
      </c>
      <c r="D11" s="17" t="s">
        <v>18</v>
      </c>
      <c r="E11" s="18" t="s">
        <v>19</v>
      </c>
      <c r="F11" s="18" t="s">
        <v>19</v>
      </c>
      <c r="G11" s="13" t="s">
        <v>19</v>
      </c>
      <c r="H11" s="13" t="s">
        <v>19</v>
      </c>
      <c r="I11" s="59">
        <f>'[1]Preisblatt Netz'!AK8</f>
        <v>24.89</v>
      </c>
      <c r="J11" s="60">
        <f>ROUND(I11/$J$1,8)</f>
        <v>6.8191779999999994E-2</v>
      </c>
    </row>
    <row r="12" spans="1:10">
      <c r="A12" s="13" t="s">
        <v>15</v>
      </c>
      <c r="B12" s="13" t="s">
        <v>31</v>
      </c>
      <c r="C12" s="17" t="s">
        <v>32</v>
      </c>
      <c r="D12" s="17" t="s">
        <v>22</v>
      </c>
      <c r="E12" s="18" t="s">
        <v>19</v>
      </c>
      <c r="F12" s="18" t="s">
        <v>19</v>
      </c>
      <c r="G12" s="13" t="s">
        <v>19</v>
      </c>
      <c r="H12" s="13" t="s">
        <v>19</v>
      </c>
      <c r="I12" s="62">
        <f>ROUND('[1]Preisblatt Netz'!AL8/100,8)</f>
        <v>4.24E-2</v>
      </c>
      <c r="J12" s="60">
        <f>I12</f>
        <v>4.24E-2</v>
      </c>
    </row>
    <row r="13" spans="1:10" ht="26.4">
      <c r="A13" s="13" t="s">
        <v>15</v>
      </c>
      <c r="B13" s="13" t="s">
        <v>33</v>
      </c>
      <c r="C13" s="17" t="s">
        <v>34</v>
      </c>
      <c r="D13" s="17" t="s">
        <v>18</v>
      </c>
      <c r="E13" s="18" t="s">
        <v>19</v>
      </c>
      <c r="F13" s="18" t="s">
        <v>19</v>
      </c>
      <c r="G13" s="13" t="s">
        <v>19</v>
      </c>
      <c r="H13" s="13" t="s">
        <v>19</v>
      </c>
      <c r="I13" s="59">
        <f>'[1]Preisblatt Netz'!AK19</f>
        <v>121.13</v>
      </c>
      <c r="J13" s="60">
        <f>ROUND(I13/$J$1,8)</f>
        <v>0.33186301000000001</v>
      </c>
    </row>
    <row r="14" spans="1:10">
      <c r="A14" s="13" t="s">
        <v>15</v>
      </c>
      <c r="B14" s="13" t="s">
        <v>35</v>
      </c>
      <c r="C14" s="17" t="s">
        <v>36</v>
      </c>
      <c r="D14" s="17" t="s">
        <v>22</v>
      </c>
      <c r="E14" s="18" t="s">
        <v>19</v>
      </c>
      <c r="F14" s="18" t="s">
        <v>19</v>
      </c>
      <c r="G14" s="13" t="s">
        <v>19</v>
      </c>
      <c r="H14" s="13" t="s">
        <v>19</v>
      </c>
      <c r="I14" s="61">
        <f>ROUND('[1]Preisblatt Netz'!AL19/100,8)</f>
        <v>3.8999999999999998E-3</v>
      </c>
      <c r="J14" s="60">
        <f>I14</f>
        <v>3.8999999999999998E-3</v>
      </c>
    </row>
    <row r="15" spans="1:10">
      <c r="A15" s="13"/>
      <c r="B15" s="20" t="s">
        <v>37</v>
      </c>
      <c r="C15" s="21" t="s">
        <v>38</v>
      </c>
      <c r="D15" s="19"/>
      <c r="E15" s="18"/>
      <c r="F15" s="18"/>
      <c r="G15" s="13"/>
      <c r="H15" s="13"/>
      <c r="I15" s="61"/>
      <c r="J15" s="60"/>
    </row>
    <row r="16" spans="1:10" ht="26.4">
      <c r="A16" s="13" t="s">
        <v>15</v>
      </c>
      <c r="B16" s="13" t="s">
        <v>39</v>
      </c>
      <c r="C16" s="17" t="s">
        <v>40</v>
      </c>
      <c r="D16" s="17" t="s">
        <v>18</v>
      </c>
      <c r="E16" s="18" t="s">
        <v>19</v>
      </c>
      <c r="F16" s="18" t="s">
        <v>19</v>
      </c>
      <c r="G16" s="13" t="s">
        <v>19</v>
      </c>
      <c r="H16" s="13" t="s">
        <v>19</v>
      </c>
      <c r="I16" s="59">
        <f>'[1]Preisblatt Netz'!AK9</f>
        <v>26.62</v>
      </c>
      <c r="J16" s="60">
        <f>ROUND(I16/$J$1,8)</f>
        <v>7.2931510000000005E-2</v>
      </c>
    </row>
    <row r="17" spans="1:10">
      <c r="A17" s="13" t="s">
        <v>15</v>
      </c>
      <c r="B17" s="13" t="s">
        <v>41</v>
      </c>
      <c r="C17" s="17" t="s">
        <v>42</v>
      </c>
      <c r="D17" s="17" t="s">
        <v>22</v>
      </c>
      <c r="E17" s="18" t="s">
        <v>19</v>
      </c>
      <c r="F17" s="18" t="s">
        <v>19</v>
      </c>
      <c r="G17" s="13" t="s">
        <v>19</v>
      </c>
      <c r="H17" s="13" t="s">
        <v>19</v>
      </c>
      <c r="I17" s="61">
        <f>ROUND('[1]Preisblatt Netz'!AL9/100,8)</f>
        <v>5.0799999999999998E-2</v>
      </c>
      <c r="J17" s="60">
        <f>I17</f>
        <v>5.0799999999999998E-2</v>
      </c>
    </row>
    <row r="18" spans="1:10" ht="26.4">
      <c r="A18" s="13" t="s">
        <v>15</v>
      </c>
      <c r="B18" s="13" t="s">
        <v>43</v>
      </c>
      <c r="C18" s="17" t="s">
        <v>44</v>
      </c>
      <c r="D18" s="17" t="s">
        <v>18</v>
      </c>
      <c r="E18" s="18" t="s">
        <v>19</v>
      </c>
      <c r="F18" s="18" t="s">
        <v>19</v>
      </c>
      <c r="G18" s="13" t="s">
        <v>19</v>
      </c>
      <c r="H18" s="13" t="s">
        <v>19</v>
      </c>
      <c r="I18" s="59">
        <f>'[1]Preisblatt Netz'!AK20</f>
        <v>138.91</v>
      </c>
      <c r="J18" s="60">
        <f>ROUND(I18/$J$1,8)</f>
        <v>0.38057533999999998</v>
      </c>
    </row>
    <row r="19" spans="1:10">
      <c r="A19" s="13" t="s">
        <v>15</v>
      </c>
      <c r="B19" s="13" t="s">
        <v>45</v>
      </c>
      <c r="C19" s="17" t="s">
        <v>46</v>
      </c>
      <c r="D19" s="17" t="s">
        <v>22</v>
      </c>
      <c r="E19" s="18" t="s">
        <v>19</v>
      </c>
      <c r="F19" s="18" t="s">
        <v>19</v>
      </c>
      <c r="G19" s="13" t="s">
        <v>19</v>
      </c>
      <c r="H19" s="13" t="s">
        <v>19</v>
      </c>
      <c r="I19" s="61">
        <f>ROUND('[1]Preisblatt Netz'!AL20/100,8)</f>
        <v>5.7999999999999996E-3</v>
      </c>
      <c r="J19" s="60">
        <f>I19</f>
        <v>5.7999999999999996E-3</v>
      </c>
    </row>
    <row r="20" spans="1:10">
      <c r="A20" s="13"/>
      <c r="B20" s="20" t="s">
        <v>47</v>
      </c>
      <c r="C20" s="21" t="s">
        <v>48</v>
      </c>
      <c r="D20" s="19"/>
      <c r="E20" s="18"/>
      <c r="F20" s="18"/>
      <c r="G20" s="13"/>
      <c r="H20" s="13"/>
      <c r="I20" s="61"/>
      <c r="J20" s="60"/>
    </row>
    <row r="21" spans="1:10" ht="26.4">
      <c r="A21" s="13" t="s">
        <v>15</v>
      </c>
      <c r="B21" s="13" t="s">
        <v>49</v>
      </c>
      <c r="C21" s="17" t="s">
        <v>50</v>
      </c>
      <c r="D21" s="17" t="s">
        <v>18</v>
      </c>
      <c r="E21" s="18" t="s">
        <v>19</v>
      </c>
      <c r="F21" s="18" t="s">
        <v>19</v>
      </c>
      <c r="G21" s="13" t="s">
        <v>19</v>
      </c>
      <c r="H21" s="13" t="s">
        <v>19</v>
      </c>
      <c r="I21" s="59">
        <f>'[1]Preisblatt Netz'!AK10</f>
        <v>27.11</v>
      </c>
      <c r="J21" s="60">
        <f>ROUND(I21/$J$1,8)</f>
        <v>7.4273969999999995E-2</v>
      </c>
    </row>
    <row r="22" spans="1:10">
      <c r="A22" s="13" t="s">
        <v>15</v>
      </c>
      <c r="B22" s="13" t="s">
        <v>51</v>
      </c>
      <c r="C22" s="17" t="s">
        <v>52</v>
      </c>
      <c r="D22" s="17" t="s">
        <v>22</v>
      </c>
      <c r="E22" s="18" t="s">
        <v>19</v>
      </c>
      <c r="F22" s="18" t="s">
        <v>19</v>
      </c>
      <c r="G22" s="13" t="s">
        <v>19</v>
      </c>
      <c r="H22" s="13" t="s">
        <v>19</v>
      </c>
      <c r="I22" s="61">
        <f>ROUND('[1]Preisblatt Netz'!AL10/100,8)</f>
        <v>5.9700000000000003E-2</v>
      </c>
      <c r="J22" s="60">
        <f>I22</f>
        <v>5.9700000000000003E-2</v>
      </c>
    </row>
    <row r="23" spans="1:10" ht="26.4">
      <c r="A23" s="13" t="s">
        <v>15</v>
      </c>
      <c r="B23" s="13" t="s">
        <v>53</v>
      </c>
      <c r="C23" s="17" t="s">
        <v>54</v>
      </c>
      <c r="D23" s="17" t="s">
        <v>18</v>
      </c>
      <c r="E23" s="18" t="s">
        <v>19</v>
      </c>
      <c r="F23" s="18" t="s">
        <v>19</v>
      </c>
      <c r="G23" s="13" t="s">
        <v>19</v>
      </c>
      <c r="H23" s="13" t="s">
        <v>19</v>
      </c>
      <c r="I23" s="59">
        <f>'[1]Preisblatt Netz'!AK21</f>
        <v>156.56</v>
      </c>
      <c r="J23" s="60">
        <f>ROUND(I23/$J$1,8)</f>
        <v>0.42893151000000002</v>
      </c>
    </row>
    <row r="24" spans="1:10">
      <c r="A24" s="13" t="s">
        <v>15</v>
      </c>
      <c r="B24" s="13" t="s">
        <v>55</v>
      </c>
      <c r="C24" s="17" t="s">
        <v>56</v>
      </c>
      <c r="D24" s="17" t="s">
        <v>22</v>
      </c>
      <c r="E24" s="18" t="s">
        <v>19</v>
      </c>
      <c r="F24" s="18" t="s">
        <v>19</v>
      </c>
      <c r="G24" s="13" t="s">
        <v>19</v>
      </c>
      <c r="H24" s="13" t="s">
        <v>19</v>
      </c>
      <c r="I24" s="61">
        <f>ROUND('[1]Preisblatt Netz'!AL21/100,8)</f>
        <v>7.9000000000000008E-3</v>
      </c>
      <c r="J24" s="60">
        <f>I24</f>
        <v>7.9000000000000008E-3</v>
      </c>
    </row>
    <row r="25" spans="1:10">
      <c r="A25" s="13"/>
      <c r="B25" s="20" t="s">
        <v>57</v>
      </c>
      <c r="C25" s="21" t="s">
        <v>58</v>
      </c>
      <c r="D25" s="19"/>
      <c r="E25" s="18"/>
      <c r="F25" s="18"/>
      <c r="G25" s="13"/>
      <c r="H25" s="13"/>
      <c r="I25" s="61"/>
      <c r="J25" s="60"/>
    </row>
    <row r="26" spans="1:10" ht="26.4">
      <c r="A26" s="13" t="s">
        <v>15</v>
      </c>
      <c r="B26" s="13" t="s">
        <v>59</v>
      </c>
      <c r="C26" s="17" t="s">
        <v>60</v>
      </c>
      <c r="D26" s="17" t="s">
        <v>18</v>
      </c>
      <c r="E26" s="18" t="s">
        <v>19</v>
      </c>
      <c r="F26" s="18" t="s">
        <v>19</v>
      </c>
      <c r="G26" s="13" t="s">
        <v>19</v>
      </c>
      <c r="H26" s="13" t="s">
        <v>19</v>
      </c>
      <c r="I26" s="59">
        <f>'[1]Preisblatt Netz'!AK11</f>
        <v>32.909999999999997</v>
      </c>
      <c r="J26" s="60">
        <f>ROUND(I26/$J$1,8)</f>
        <v>9.0164380000000002E-2</v>
      </c>
    </row>
    <row r="27" spans="1:10">
      <c r="A27" s="13" t="s">
        <v>15</v>
      </c>
      <c r="B27" s="13" t="s">
        <v>61</v>
      </c>
      <c r="C27" s="17" t="s">
        <v>62</v>
      </c>
      <c r="D27" s="17" t="s">
        <v>22</v>
      </c>
      <c r="E27" s="18" t="s">
        <v>19</v>
      </c>
      <c r="F27" s="18" t="s">
        <v>19</v>
      </c>
      <c r="G27" s="13" t="s">
        <v>19</v>
      </c>
      <c r="H27" s="13" t="s">
        <v>19</v>
      </c>
      <c r="I27" s="61">
        <f>ROUND('[1]Preisblatt Netz'!AL11/100,8)</f>
        <v>6.4699999999999994E-2</v>
      </c>
      <c r="J27" s="60">
        <f>I27</f>
        <v>6.4699999999999994E-2</v>
      </c>
    </row>
    <row r="28" spans="1:10" ht="26.4">
      <c r="A28" s="13" t="s">
        <v>15</v>
      </c>
      <c r="B28" s="13" t="s">
        <v>63</v>
      </c>
      <c r="C28" s="17" t="s">
        <v>64</v>
      </c>
      <c r="D28" s="17" t="s">
        <v>18</v>
      </c>
      <c r="E28" s="18" t="s">
        <v>19</v>
      </c>
      <c r="F28" s="18" t="s">
        <v>19</v>
      </c>
      <c r="G28" s="13" t="s">
        <v>19</v>
      </c>
      <c r="H28" s="13" t="s">
        <v>19</v>
      </c>
      <c r="I28" s="59">
        <f>'[1]Preisblatt Netz'!AK22</f>
        <v>140.91999999999999</v>
      </c>
      <c r="J28" s="60">
        <f>ROUND(I28/$J$1,8)</f>
        <v>0.38608218999999999</v>
      </c>
    </row>
    <row r="29" spans="1:10">
      <c r="A29" s="13" t="s">
        <v>15</v>
      </c>
      <c r="B29" s="13" t="s">
        <v>65</v>
      </c>
      <c r="C29" s="17" t="s">
        <v>66</v>
      </c>
      <c r="D29" s="17" t="s">
        <v>22</v>
      </c>
      <c r="E29" s="18" t="s">
        <v>19</v>
      </c>
      <c r="F29" s="18" t="s">
        <v>19</v>
      </c>
      <c r="G29" s="13" t="s">
        <v>19</v>
      </c>
      <c r="H29" s="13" t="s">
        <v>19</v>
      </c>
      <c r="I29" s="61">
        <f>ROUND('[1]Preisblatt Netz'!AL22/100,8)</f>
        <v>2.1499999999999998E-2</v>
      </c>
      <c r="J29" s="60">
        <f>I29</f>
        <v>2.1499999999999998E-2</v>
      </c>
    </row>
    <row r="30" spans="1:10" ht="15.6">
      <c r="A30" s="13"/>
      <c r="B30" s="22" t="s">
        <v>67</v>
      </c>
      <c r="C30" s="23" t="s">
        <v>68</v>
      </c>
      <c r="D30" s="19"/>
      <c r="E30" s="18"/>
      <c r="F30" s="18"/>
      <c r="G30" s="13"/>
      <c r="H30" s="13"/>
      <c r="I30" s="61"/>
      <c r="J30" s="60"/>
    </row>
    <row r="31" spans="1:10" ht="26.4">
      <c r="A31" s="13" t="s">
        <v>15</v>
      </c>
      <c r="B31" s="13" t="s">
        <v>69</v>
      </c>
      <c r="C31" s="24" t="s">
        <v>70</v>
      </c>
      <c r="D31" s="24" t="s">
        <v>18</v>
      </c>
      <c r="E31" s="18" t="s">
        <v>19</v>
      </c>
      <c r="F31" s="18" t="s">
        <v>19</v>
      </c>
      <c r="G31" s="13" t="s">
        <v>19</v>
      </c>
      <c r="H31" s="13" t="s">
        <v>19</v>
      </c>
      <c r="I31" s="63">
        <f>'[1]Preisblatt Netz'!AK11</f>
        <v>32.909999999999997</v>
      </c>
      <c r="J31" s="60">
        <f>ROUND(I31/$J$1,8)</f>
        <v>9.0164380000000002E-2</v>
      </c>
    </row>
    <row r="32" spans="1:10" ht="26.4">
      <c r="A32" s="13" t="s">
        <v>15</v>
      </c>
      <c r="B32" s="13" t="s">
        <v>71</v>
      </c>
      <c r="C32" s="24" t="s">
        <v>72</v>
      </c>
      <c r="D32" s="24" t="s">
        <v>22</v>
      </c>
      <c r="E32" s="18" t="s">
        <v>19</v>
      </c>
      <c r="F32" s="18" t="s">
        <v>19</v>
      </c>
      <c r="G32" s="13" t="s">
        <v>19</v>
      </c>
      <c r="H32" s="13" t="s">
        <v>19</v>
      </c>
      <c r="I32" s="64">
        <f>ROUND('[1]Preisblatt Netz'!AL11/100,8)</f>
        <v>6.4699999999999994E-2</v>
      </c>
      <c r="J32" s="60">
        <f>I32</f>
        <v>6.4699999999999994E-2</v>
      </c>
    </row>
    <row r="33" spans="1:10" ht="26.4">
      <c r="A33" s="13" t="s">
        <v>15</v>
      </c>
      <c r="B33" s="13" t="s">
        <v>73</v>
      </c>
      <c r="C33" s="24" t="s">
        <v>74</v>
      </c>
      <c r="D33" s="24" t="s">
        <v>18</v>
      </c>
      <c r="E33" s="18" t="s">
        <v>19</v>
      </c>
      <c r="F33" s="18" t="s">
        <v>19</v>
      </c>
      <c r="G33" s="13" t="s">
        <v>19</v>
      </c>
      <c r="H33" s="13" t="s">
        <v>19</v>
      </c>
      <c r="I33" s="63">
        <f>'[1]Preisblatt Netz'!AK22</f>
        <v>140.91999999999999</v>
      </c>
      <c r="J33" s="60">
        <f>ROUND(I33/J1,8)</f>
        <v>0.38608218999999999</v>
      </c>
    </row>
    <row r="34" spans="1:10" ht="27" thickBot="1">
      <c r="A34" s="25" t="s">
        <v>15</v>
      </c>
      <c r="B34" s="13" t="s">
        <v>75</v>
      </c>
      <c r="C34" s="24" t="s">
        <v>76</v>
      </c>
      <c r="D34" s="24" t="s">
        <v>22</v>
      </c>
      <c r="E34" s="18" t="s">
        <v>19</v>
      </c>
      <c r="F34" s="18" t="s">
        <v>19</v>
      </c>
      <c r="G34" s="13" t="s">
        <v>19</v>
      </c>
      <c r="H34" s="13" t="s">
        <v>19</v>
      </c>
      <c r="I34" s="64">
        <f>ROUND('[1]Preisblatt Netz'!AL22/100,8)</f>
        <v>2.1499999999999998E-2</v>
      </c>
      <c r="J34" s="60">
        <f>I34</f>
        <v>2.1499999999999998E-2</v>
      </c>
    </row>
    <row r="35" spans="1:10" ht="39.6">
      <c r="A35" s="26"/>
      <c r="B35" s="27" t="s">
        <v>77</v>
      </c>
      <c r="C35" s="24" t="s">
        <v>78</v>
      </c>
      <c r="D35" s="24" t="s">
        <v>79</v>
      </c>
      <c r="E35" s="18" t="s">
        <v>19</v>
      </c>
      <c r="F35" s="18" t="s">
        <v>19</v>
      </c>
      <c r="G35" s="13" t="s">
        <v>19</v>
      </c>
      <c r="H35" s="13" t="s">
        <v>19</v>
      </c>
      <c r="I35" s="63">
        <f>-'[1]Preisblatt Netz'!AM32</f>
        <v>-107.8</v>
      </c>
      <c r="J35" s="60">
        <f>ROUND(I35/J1,8)</f>
        <v>-0.29534247000000002</v>
      </c>
    </row>
    <row r="36" spans="1:10" ht="39.6">
      <c r="A36" s="26"/>
      <c r="B36" s="27" t="s">
        <v>80</v>
      </c>
      <c r="C36" s="24" t="s">
        <v>81</v>
      </c>
      <c r="D36" s="24" t="s">
        <v>79</v>
      </c>
      <c r="E36" s="18" t="s">
        <v>19</v>
      </c>
      <c r="F36" s="18" t="s">
        <v>19</v>
      </c>
      <c r="G36" s="13" t="s">
        <v>19</v>
      </c>
      <c r="H36" s="13" t="s">
        <v>19</v>
      </c>
      <c r="I36" s="63">
        <f>-'[1]Preisblatt Netz'!AM32</f>
        <v>-107.8</v>
      </c>
      <c r="J36" s="65">
        <f>ROUND(I36/J1,8)</f>
        <v>-0.29534247000000002</v>
      </c>
    </row>
    <row r="37" spans="1:10" ht="26.4">
      <c r="A37" s="26"/>
      <c r="B37" s="9" t="s">
        <v>82</v>
      </c>
      <c r="C37" s="10" t="s">
        <v>83</v>
      </c>
      <c r="D37" s="28"/>
      <c r="E37" s="29"/>
      <c r="F37" s="29"/>
      <c r="G37" s="29"/>
      <c r="H37" s="29"/>
      <c r="I37" s="30"/>
      <c r="J37" s="31"/>
    </row>
    <row r="38" spans="1:10">
      <c r="A38" s="32" t="s">
        <v>84</v>
      </c>
      <c r="B38" s="33" t="s">
        <v>85</v>
      </c>
      <c r="C38" s="17" t="s">
        <v>86</v>
      </c>
      <c r="D38" s="17" t="s">
        <v>79</v>
      </c>
      <c r="E38" s="34" t="s">
        <v>19</v>
      </c>
      <c r="F38" s="34" t="s">
        <v>19</v>
      </c>
      <c r="G38" s="13" t="s">
        <v>19</v>
      </c>
      <c r="H38" s="13" t="s">
        <v>19</v>
      </c>
      <c r="I38" s="66">
        <f>'[1]Preisblatt Netz'!AK29</f>
        <v>87.6</v>
      </c>
      <c r="J38" s="67">
        <f>ROUND(I38/$J$1,8)</f>
        <v>0.24</v>
      </c>
    </row>
    <row r="39" spans="1:10" ht="52.8">
      <c r="A39" s="35" t="s">
        <v>84</v>
      </c>
      <c r="B39" s="13" t="s">
        <v>87</v>
      </c>
      <c r="C39" s="17" t="s">
        <v>88</v>
      </c>
      <c r="D39" s="17" t="s">
        <v>22</v>
      </c>
      <c r="E39" s="18" t="s">
        <v>19</v>
      </c>
      <c r="F39" s="18" t="s">
        <v>19</v>
      </c>
      <c r="G39" s="13" t="s">
        <v>19</v>
      </c>
      <c r="H39" s="13" t="s">
        <v>19</v>
      </c>
      <c r="I39" s="61">
        <f>ROUND('[1]Preisblatt Netz'!AL29/100,8)</f>
        <v>5.4100000000000002E-2</v>
      </c>
      <c r="J39" s="60">
        <f>I39</f>
        <v>5.4100000000000002E-2</v>
      </c>
    </row>
    <row r="40" spans="1:10" ht="26.4">
      <c r="A40" s="35" t="s">
        <v>84</v>
      </c>
      <c r="B40" s="13" t="s">
        <v>89</v>
      </c>
      <c r="C40" s="17" t="s">
        <v>90</v>
      </c>
      <c r="D40" s="17" t="s">
        <v>22</v>
      </c>
      <c r="E40" s="18" t="s">
        <v>19</v>
      </c>
      <c r="F40" s="18" t="s">
        <v>19</v>
      </c>
      <c r="G40" s="13" t="s">
        <v>19</v>
      </c>
      <c r="H40" s="13" t="s">
        <v>19</v>
      </c>
      <c r="I40" s="61">
        <v>2.9899999999999999E-2</v>
      </c>
      <c r="J40" s="60">
        <v>2.9899999999999999E-2</v>
      </c>
    </row>
    <row r="41" spans="1:10">
      <c r="A41" s="35" t="s">
        <v>84</v>
      </c>
      <c r="B41" s="13" t="s">
        <v>91</v>
      </c>
      <c r="C41" s="17" t="s">
        <v>92</v>
      </c>
      <c r="D41" s="17" t="s">
        <v>22</v>
      </c>
      <c r="E41" s="18" t="s">
        <v>19</v>
      </c>
      <c r="F41" s="18" t="s">
        <v>19</v>
      </c>
      <c r="G41" s="13" t="s">
        <v>19</v>
      </c>
      <c r="H41" s="13" t="s">
        <v>19</v>
      </c>
      <c r="I41" s="61">
        <v>2.9899999999999999E-2</v>
      </c>
      <c r="J41" s="60">
        <v>2.9899999999999999E-2</v>
      </c>
    </row>
    <row r="42" spans="1:10">
      <c r="A42" s="35" t="s">
        <v>84</v>
      </c>
      <c r="B42" s="13" t="s">
        <v>93</v>
      </c>
      <c r="C42" s="17" t="s">
        <v>94</v>
      </c>
      <c r="D42" s="17" t="s">
        <v>22</v>
      </c>
      <c r="E42" s="18" t="s">
        <v>19</v>
      </c>
      <c r="F42" s="18" t="s">
        <v>19</v>
      </c>
      <c r="G42" s="13" t="s">
        <v>19</v>
      </c>
      <c r="H42" s="13" t="s">
        <v>19</v>
      </c>
      <c r="I42" s="61">
        <f>ROUND('[1]Preisblatt Netz'!AL31/100,8)</f>
        <v>5.5E-2</v>
      </c>
      <c r="J42" s="60">
        <f t="shared" ref="J42" si="0">I42</f>
        <v>5.5E-2</v>
      </c>
    </row>
    <row r="43" spans="1:10" ht="26.4">
      <c r="A43" s="35" t="s">
        <v>84</v>
      </c>
      <c r="B43" s="13" t="s">
        <v>95</v>
      </c>
      <c r="C43" s="17" t="s">
        <v>96</v>
      </c>
      <c r="D43" s="17" t="s">
        <v>22</v>
      </c>
      <c r="E43" s="18" t="s">
        <v>19</v>
      </c>
      <c r="F43" s="18" t="s">
        <v>19</v>
      </c>
      <c r="G43" s="13" t="s">
        <v>19</v>
      </c>
      <c r="H43" s="13" t="s">
        <v>19</v>
      </c>
      <c r="I43" s="61">
        <v>2.9899999999999999E-2</v>
      </c>
      <c r="J43" s="60">
        <v>2.9899999999999999E-2</v>
      </c>
    </row>
    <row r="44" spans="1:10" ht="26.4">
      <c r="A44" s="35" t="s">
        <v>84</v>
      </c>
      <c r="B44" s="13" t="s">
        <v>97</v>
      </c>
      <c r="C44" s="17" t="s">
        <v>98</v>
      </c>
      <c r="D44" s="17" t="s">
        <v>22</v>
      </c>
      <c r="E44" s="18" t="s">
        <v>19</v>
      </c>
      <c r="F44" s="18" t="s">
        <v>19</v>
      </c>
      <c r="G44" s="13" t="s">
        <v>19</v>
      </c>
      <c r="H44" s="13" t="s">
        <v>19</v>
      </c>
      <c r="I44" s="61">
        <v>2.9899999999999999E-2</v>
      </c>
      <c r="J44" s="60">
        <v>2.9899999999999999E-2</v>
      </c>
    </row>
    <row r="45" spans="1:10">
      <c r="A45" s="35" t="s">
        <v>84</v>
      </c>
      <c r="B45" s="13" t="s">
        <v>99</v>
      </c>
      <c r="C45" s="17" t="s">
        <v>100</v>
      </c>
      <c r="D45" s="17" t="s">
        <v>79</v>
      </c>
      <c r="E45" s="18" t="s">
        <v>19</v>
      </c>
      <c r="F45" s="18" t="s">
        <v>19</v>
      </c>
      <c r="G45" s="13" t="s">
        <v>19</v>
      </c>
      <c r="H45" s="13" t="s">
        <v>19</v>
      </c>
      <c r="I45" s="61"/>
      <c r="J45" s="60"/>
    </row>
    <row r="46" spans="1:10">
      <c r="A46" s="35" t="s">
        <v>84</v>
      </c>
      <c r="B46" s="13" t="s">
        <v>101</v>
      </c>
      <c r="C46" s="17" t="s">
        <v>102</v>
      </c>
      <c r="D46" s="17" t="s">
        <v>79</v>
      </c>
      <c r="E46" s="18" t="s">
        <v>19</v>
      </c>
      <c r="F46" s="18" t="s">
        <v>19</v>
      </c>
      <c r="G46" s="13" t="s">
        <v>19</v>
      </c>
      <c r="H46" s="13" t="s">
        <v>19</v>
      </c>
      <c r="I46" s="61"/>
      <c r="J46" s="60"/>
    </row>
    <row r="47" spans="1:10" ht="26.4">
      <c r="A47" s="35" t="s">
        <v>84</v>
      </c>
      <c r="B47" s="13" t="s">
        <v>103</v>
      </c>
      <c r="C47" s="17" t="s">
        <v>104</v>
      </c>
      <c r="D47" s="17" t="s">
        <v>79</v>
      </c>
      <c r="E47" s="18" t="s">
        <v>19</v>
      </c>
      <c r="F47" s="18" t="s">
        <v>19</v>
      </c>
      <c r="G47" s="13" t="s">
        <v>19</v>
      </c>
      <c r="H47" s="13" t="s">
        <v>19</v>
      </c>
      <c r="I47" s="61"/>
      <c r="J47" s="60"/>
    </row>
    <row r="48" spans="1:10" ht="26.4">
      <c r="A48" s="35" t="s">
        <v>84</v>
      </c>
      <c r="B48" s="13" t="s">
        <v>105</v>
      </c>
      <c r="C48" s="17" t="s">
        <v>106</v>
      </c>
      <c r="D48" s="17" t="s">
        <v>22</v>
      </c>
      <c r="E48" s="18" t="s">
        <v>19</v>
      </c>
      <c r="F48" s="18" t="s">
        <v>19</v>
      </c>
      <c r="G48" s="13" t="s">
        <v>19</v>
      </c>
      <c r="H48" s="13" t="s">
        <v>19</v>
      </c>
      <c r="I48" s="61">
        <v>2.9899999999999999E-2</v>
      </c>
      <c r="J48" s="60">
        <v>2.9899999999999999E-2</v>
      </c>
    </row>
    <row r="49" spans="1:10" ht="26.4">
      <c r="A49" s="35" t="s">
        <v>84</v>
      </c>
      <c r="B49" s="13" t="s">
        <v>107</v>
      </c>
      <c r="C49" s="36" t="s">
        <v>108</v>
      </c>
      <c r="D49" s="17" t="s">
        <v>22</v>
      </c>
      <c r="E49" s="18" t="s">
        <v>19</v>
      </c>
      <c r="F49" s="18" t="s">
        <v>19</v>
      </c>
      <c r="G49" s="13" t="s">
        <v>19</v>
      </c>
      <c r="H49" s="13" t="s">
        <v>19</v>
      </c>
      <c r="I49" s="61">
        <v>2.9899999999999999E-2</v>
      </c>
      <c r="J49" s="60">
        <v>2.9899999999999999E-2</v>
      </c>
    </row>
    <row r="50" spans="1:10" ht="26.4">
      <c r="A50" s="35" t="s">
        <v>84</v>
      </c>
      <c r="B50" s="13" t="s">
        <v>109</v>
      </c>
      <c r="C50" s="36" t="s">
        <v>110</v>
      </c>
      <c r="D50" s="17" t="s">
        <v>22</v>
      </c>
      <c r="E50" s="18" t="s">
        <v>19</v>
      </c>
      <c r="F50" s="18" t="s">
        <v>19</v>
      </c>
      <c r="G50" s="13" t="s">
        <v>19</v>
      </c>
      <c r="H50" s="13" t="s">
        <v>19</v>
      </c>
      <c r="I50" s="61">
        <v>2.9899999999999999E-2</v>
      </c>
      <c r="J50" s="60">
        <v>2.9899999999999999E-2</v>
      </c>
    </row>
    <row r="51" spans="1:10" ht="27" thickBot="1">
      <c r="A51" s="37" t="s">
        <v>84</v>
      </c>
      <c r="B51" s="13" t="s">
        <v>111</v>
      </c>
      <c r="C51" s="36" t="s">
        <v>112</v>
      </c>
      <c r="D51" s="17" t="s">
        <v>79</v>
      </c>
      <c r="E51" s="18" t="s">
        <v>19</v>
      </c>
      <c r="F51" s="18" t="s">
        <v>19</v>
      </c>
      <c r="G51" s="13" t="s">
        <v>19</v>
      </c>
      <c r="H51" s="13" t="s">
        <v>19</v>
      </c>
      <c r="I51" s="68">
        <f>'[1]Preisblatt Netz'!AK29</f>
        <v>87.6</v>
      </c>
      <c r="J51" s="60">
        <f>ROUND(I51/$J$1,8)</f>
        <v>0.24</v>
      </c>
    </row>
    <row r="52" spans="1:10" ht="39.6">
      <c r="A52" s="38"/>
      <c r="B52" s="39" t="s">
        <v>113</v>
      </c>
      <c r="C52" s="36" t="s">
        <v>114</v>
      </c>
      <c r="D52" s="17" t="s">
        <v>79</v>
      </c>
      <c r="E52" s="18" t="s">
        <v>19</v>
      </c>
      <c r="F52" s="18" t="s">
        <v>19</v>
      </c>
      <c r="G52" s="13" t="s">
        <v>19</v>
      </c>
      <c r="H52" s="13" t="s">
        <v>19</v>
      </c>
      <c r="I52" s="63">
        <f>-'[1]Preisblatt Netz'!AM32</f>
        <v>-107.8</v>
      </c>
      <c r="J52" s="60">
        <f>ROUND(I52/$J$1,8)</f>
        <v>-0.29534247000000002</v>
      </c>
    </row>
    <row r="53" spans="1:10" ht="39.6">
      <c r="A53" s="38"/>
      <c r="B53" s="39" t="s">
        <v>115</v>
      </c>
      <c r="C53" s="36" t="s">
        <v>116</v>
      </c>
      <c r="D53" s="17" t="s">
        <v>22</v>
      </c>
      <c r="E53" s="18" t="s">
        <v>19</v>
      </c>
      <c r="F53" s="18" t="s">
        <v>19</v>
      </c>
      <c r="G53" s="13" t="s">
        <v>19</v>
      </c>
      <c r="H53" s="13" t="s">
        <v>19</v>
      </c>
      <c r="I53" s="69">
        <f>ROUND('[1]Preisblatt Netz'!AL33/100,8)</f>
        <v>2.1600000000000001E-2</v>
      </c>
      <c r="J53" s="60">
        <f>I53</f>
        <v>2.1600000000000001E-2</v>
      </c>
    </row>
    <row r="54" spans="1:10" ht="39.6">
      <c r="A54" s="38"/>
      <c r="B54" s="39" t="s">
        <v>117</v>
      </c>
      <c r="C54" s="36" t="s">
        <v>118</v>
      </c>
      <c r="D54" s="17" t="s">
        <v>22</v>
      </c>
      <c r="E54" s="18" t="s">
        <v>19</v>
      </c>
      <c r="F54" s="18" t="s">
        <v>19</v>
      </c>
      <c r="G54" s="13" t="s">
        <v>19</v>
      </c>
      <c r="H54" s="13" t="s">
        <v>19</v>
      </c>
      <c r="I54" s="69">
        <f>ROUND('[1]Preisblatt Netz'!AL34/100,8)</f>
        <v>8.3850910000000001E-2</v>
      </c>
      <c r="J54" s="67">
        <f>I54</f>
        <v>8.3850910000000001E-2</v>
      </c>
    </row>
    <row r="55" spans="1:10" ht="39.6">
      <c r="A55" s="38"/>
      <c r="B55" s="39" t="s">
        <v>119</v>
      </c>
      <c r="C55" s="36" t="s">
        <v>120</v>
      </c>
      <c r="D55" s="17" t="s">
        <v>22</v>
      </c>
      <c r="E55" s="18" t="s">
        <v>19</v>
      </c>
      <c r="F55" s="18" t="s">
        <v>19</v>
      </c>
      <c r="G55" s="13" t="s">
        <v>19</v>
      </c>
      <c r="H55" s="13" t="s">
        <v>19</v>
      </c>
      <c r="I55" s="70">
        <v>1.6230000000000001E-2</v>
      </c>
      <c r="J55" s="67">
        <v>1.6230000000000001E-2</v>
      </c>
    </row>
    <row r="56" spans="1:10" ht="26.4">
      <c r="A56" s="38"/>
      <c r="B56" s="9" t="s">
        <v>121</v>
      </c>
      <c r="C56" s="10" t="s">
        <v>122</v>
      </c>
      <c r="D56" s="28"/>
      <c r="E56" s="29"/>
      <c r="F56" s="29"/>
      <c r="G56" s="29"/>
      <c r="H56" s="29"/>
      <c r="I56" s="29"/>
      <c r="J56" s="31"/>
    </row>
    <row r="57" spans="1:10">
      <c r="A57" s="38"/>
      <c r="B57" s="20" t="s">
        <v>123</v>
      </c>
      <c r="C57" s="21" t="s">
        <v>124</v>
      </c>
      <c r="D57" s="40"/>
      <c r="E57" s="34"/>
      <c r="F57" s="34"/>
      <c r="G57" s="33"/>
      <c r="H57" s="33"/>
      <c r="I57" s="70"/>
      <c r="J57" s="67"/>
    </row>
    <row r="58" spans="1:10" ht="27" customHeight="1">
      <c r="A58" s="33" t="s">
        <v>125</v>
      </c>
      <c r="B58" s="41" t="s">
        <v>126</v>
      </c>
      <c r="C58" s="17" t="s">
        <v>127</v>
      </c>
      <c r="D58" s="17" t="s">
        <v>18</v>
      </c>
      <c r="E58" s="34" t="s">
        <v>19</v>
      </c>
      <c r="F58" s="34" t="s">
        <v>19</v>
      </c>
      <c r="G58" s="13" t="s">
        <v>19</v>
      </c>
      <c r="H58" s="13" t="s">
        <v>19</v>
      </c>
      <c r="I58" s="66">
        <f>'[1]Preisblatt Netz'!AK41</f>
        <v>216.8</v>
      </c>
      <c r="J58" s="67">
        <f>ROUND(I58/$J$1,8)</f>
        <v>0.59397259999999996</v>
      </c>
    </row>
    <row r="59" spans="1:10" ht="26.4">
      <c r="A59" s="13" t="s">
        <v>125</v>
      </c>
      <c r="B59" s="42" t="s">
        <v>128</v>
      </c>
      <c r="C59" s="17" t="s">
        <v>129</v>
      </c>
      <c r="D59" s="17" t="s">
        <v>18</v>
      </c>
      <c r="E59" s="18" t="s">
        <v>19</v>
      </c>
      <c r="F59" s="18" t="s">
        <v>19</v>
      </c>
      <c r="G59" s="13" t="s">
        <v>19</v>
      </c>
      <c r="H59" s="13" t="s">
        <v>19</v>
      </c>
      <c r="I59" s="66">
        <f>'[1]Preisblatt Netz'!AK41</f>
        <v>216.8</v>
      </c>
      <c r="J59" s="60">
        <f>ROUND(I59/$J$1,8)</f>
        <v>0.59397259999999996</v>
      </c>
    </row>
    <row r="60" spans="1:10" ht="26.4">
      <c r="A60" s="13" t="s">
        <v>125</v>
      </c>
      <c r="B60" s="42" t="s">
        <v>130</v>
      </c>
      <c r="C60" s="17" t="s">
        <v>131</v>
      </c>
      <c r="D60" s="17" t="s">
        <v>18</v>
      </c>
      <c r="E60" s="18" t="s">
        <v>19</v>
      </c>
      <c r="F60" s="18" t="s">
        <v>19</v>
      </c>
      <c r="G60" s="13" t="s">
        <v>19</v>
      </c>
      <c r="H60" s="13" t="s">
        <v>19</v>
      </c>
      <c r="I60" s="66">
        <f>'[1]Preisblatt Netz'!AK41</f>
        <v>216.8</v>
      </c>
      <c r="J60" s="60">
        <f>ROUND(I60/$J$1,8)</f>
        <v>0.59397259999999996</v>
      </c>
    </row>
    <row r="61" spans="1:10" ht="26.4">
      <c r="A61" s="13" t="s">
        <v>125</v>
      </c>
      <c r="B61" s="42" t="s">
        <v>132</v>
      </c>
      <c r="C61" s="17" t="s">
        <v>133</v>
      </c>
      <c r="D61" s="17" t="s">
        <v>18</v>
      </c>
      <c r="E61" s="18" t="s">
        <v>19</v>
      </c>
      <c r="F61" s="18" t="s">
        <v>19</v>
      </c>
      <c r="G61" s="13" t="s">
        <v>19</v>
      </c>
      <c r="H61" s="13" t="s">
        <v>19</v>
      </c>
      <c r="I61" s="66">
        <f>'[1]Preisblatt Netz'!AK41</f>
        <v>216.8</v>
      </c>
      <c r="J61" s="60">
        <f>ROUND(I61/$J$1,8)</f>
        <v>0.59397259999999996</v>
      </c>
    </row>
    <row r="62" spans="1:10">
      <c r="A62" s="13" t="s">
        <v>125</v>
      </c>
      <c r="B62" s="42" t="s">
        <v>134</v>
      </c>
      <c r="C62" s="17" t="s">
        <v>135</v>
      </c>
      <c r="D62" s="17" t="s">
        <v>22</v>
      </c>
      <c r="E62" s="18" t="s">
        <v>19</v>
      </c>
      <c r="F62" s="18" t="s">
        <v>19</v>
      </c>
      <c r="G62" s="13" t="s">
        <v>19</v>
      </c>
      <c r="H62" s="13" t="s">
        <v>19</v>
      </c>
      <c r="I62" s="61">
        <f>ROUND('[1]Preisblatt Netz'!AL41/100,8)</f>
        <v>2.5000000000000001E-3</v>
      </c>
      <c r="J62" s="60">
        <f>I62</f>
        <v>2.5000000000000001E-3</v>
      </c>
    </row>
    <row r="63" spans="1:10">
      <c r="A63" s="13"/>
      <c r="B63" s="20" t="s">
        <v>136</v>
      </c>
      <c r="C63" s="21" t="s">
        <v>137</v>
      </c>
      <c r="D63" s="17"/>
      <c r="E63" s="18"/>
      <c r="F63" s="18"/>
      <c r="G63" s="13"/>
      <c r="H63" s="13"/>
      <c r="I63" s="61"/>
      <c r="J63" s="60"/>
    </row>
    <row r="64" spans="1:10" ht="26.4">
      <c r="A64" s="13" t="s">
        <v>125</v>
      </c>
      <c r="B64" s="16" t="s">
        <v>138</v>
      </c>
      <c r="C64" s="17" t="s">
        <v>139</v>
      </c>
      <c r="D64" s="17" t="s">
        <v>18</v>
      </c>
      <c r="E64" s="18" t="s">
        <v>19</v>
      </c>
      <c r="F64" s="18" t="s">
        <v>19</v>
      </c>
      <c r="G64" s="13" t="s">
        <v>19</v>
      </c>
      <c r="H64" s="13" t="s">
        <v>19</v>
      </c>
      <c r="I64" s="59">
        <f>'[1]Preisblatt Netz'!AK42</f>
        <v>242.26</v>
      </c>
      <c r="J64" s="60">
        <f>ROUND(I64/$J$1,8)</f>
        <v>0.66372602999999997</v>
      </c>
    </row>
    <row r="65" spans="1:10" ht="26.4">
      <c r="A65" s="13" t="s">
        <v>125</v>
      </c>
      <c r="B65" s="16" t="s">
        <v>140</v>
      </c>
      <c r="C65" s="17" t="s">
        <v>141</v>
      </c>
      <c r="D65" s="17" t="s">
        <v>18</v>
      </c>
      <c r="E65" s="18" t="s">
        <v>19</v>
      </c>
      <c r="F65" s="18" t="s">
        <v>19</v>
      </c>
      <c r="G65" s="13" t="s">
        <v>19</v>
      </c>
      <c r="H65" s="13" t="s">
        <v>19</v>
      </c>
      <c r="I65" s="59">
        <f>'[1]Preisblatt Netz'!AK42</f>
        <v>242.26</v>
      </c>
      <c r="J65" s="60">
        <f>ROUND(I65/$J$1,8)</f>
        <v>0.66372602999999997</v>
      </c>
    </row>
    <row r="66" spans="1:10" ht="26.4">
      <c r="A66" s="13" t="s">
        <v>125</v>
      </c>
      <c r="B66" s="16" t="s">
        <v>142</v>
      </c>
      <c r="C66" s="17" t="s">
        <v>143</v>
      </c>
      <c r="D66" s="17" t="s">
        <v>18</v>
      </c>
      <c r="E66" s="18" t="s">
        <v>19</v>
      </c>
      <c r="F66" s="18" t="s">
        <v>19</v>
      </c>
      <c r="G66" s="13" t="s">
        <v>19</v>
      </c>
      <c r="H66" s="13" t="s">
        <v>19</v>
      </c>
      <c r="I66" s="59">
        <f>'[1]Preisblatt Netz'!AK42</f>
        <v>242.26</v>
      </c>
      <c r="J66" s="60">
        <f>ROUND(I66/$J$1,8)</f>
        <v>0.66372602999999997</v>
      </c>
    </row>
    <row r="67" spans="1:10" ht="26.4">
      <c r="A67" s="13" t="s">
        <v>125</v>
      </c>
      <c r="B67" s="16" t="s">
        <v>144</v>
      </c>
      <c r="C67" s="17" t="s">
        <v>145</v>
      </c>
      <c r="D67" s="17" t="s">
        <v>18</v>
      </c>
      <c r="E67" s="18" t="s">
        <v>19</v>
      </c>
      <c r="F67" s="18" t="s">
        <v>19</v>
      </c>
      <c r="G67" s="13" t="s">
        <v>19</v>
      </c>
      <c r="H67" s="13" t="s">
        <v>19</v>
      </c>
      <c r="I67" s="59">
        <f>'[1]Preisblatt Netz'!AK42</f>
        <v>242.26</v>
      </c>
      <c r="J67" s="60">
        <f>ROUND(I67/$J$1,8)</f>
        <v>0.66372602999999997</v>
      </c>
    </row>
    <row r="68" spans="1:10">
      <c r="A68" s="13" t="s">
        <v>125</v>
      </c>
      <c r="B68" s="16" t="s">
        <v>146</v>
      </c>
      <c r="C68" s="17" t="s">
        <v>147</v>
      </c>
      <c r="D68" s="17" t="s">
        <v>22</v>
      </c>
      <c r="E68" s="18" t="s">
        <v>19</v>
      </c>
      <c r="F68" s="18" t="s">
        <v>19</v>
      </c>
      <c r="G68" s="13" t="s">
        <v>19</v>
      </c>
      <c r="H68" s="13" t="s">
        <v>19</v>
      </c>
      <c r="I68" s="61">
        <f>ROUND('[1]Preisblatt Netz'!AL42/100,8)</f>
        <v>3.8999999999999998E-3</v>
      </c>
      <c r="J68" s="60">
        <f>I68</f>
        <v>3.8999999999999998E-3</v>
      </c>
    </row>
    <row r="69" spans="1:10">
      <c r="A69" s="13"/>
      <c r="B69" s="20" t="s">
        <v>148</v>
      </c>
      <c r="C69" s="21" t="s">
        <v>149</v>
      </c>
      <c r="D69" s="17"/>
      <c r="E69" s="18"/>
      <c r="F69" s="18"/>
      <c r="G69" s="13"/>
      <c r="H69" s="13"/>
      <c r="I69" s="61"/>
      <c r="J69" s="60"/>
    </row>
    <row r="70" spans="1:10" ht="26.4">
      <c r="A70" s="13" t="s">
        <v>125</v>
      </c>
      <c r="B70" s="16" t="s">
        <v>150</v>
      </c>
      <c r="C70" s="17" t="s">
        <v>151</v>
      </c>
      <c r="D70" s="17" t="s">
        <v>18</v>
      </c>
      <c r="E70" s="18" t="s">
        <v>19</v>
      </c>
      <c r="F70" s="18" t="s">
        <v>19</v>
      </c>
      <c r="G70" s="13" t="s">
        <v>19</v>
      </c>
      <c r="H70" s="13" t="s">
        <v>19</v>
      </c>
      <c r="I70" s="59">
        <f>'[1]Preisblatt Netz'!AK43</f>
        <v>277.82</v>
      </c>
      <c r="J70" s="60">
        <f>ROUND(I70/$J$1,8)</f>
        <v>0.76115067999999997</v>
      </c>
    </row>
    <row r="71" spans="1:10" ht="26.4">
      <c r="A71" s="13" t="s">
        <v>125</v>
      </c>
      <c r="B71" s="16" t="s">
        <v>152</v>
      </c>
      <c r="C71" s="17" t="s">
        <v>153</v>
      </c>
      <c r="D71" s="17" t="s">
        <v>18</v>
      </c>
      <c r="E71" s="18" t="s">
        <v>19</v>
      </c>
      <c r="F71" s="18" t="s">
        <v>19</v>
      </c>
      <c r="G71" s="13" t="s">
        <v>19</v>
      </c>
      <c r="H71" s="13" t="s">
        <v>19</v>
      </c>
      <c r="I71" s="59">
        <f>'[1]Preisblatt Netz'!AK43</f>
        <v>277.82</v>
      </c>
      <c r="J71" s="60">
        <f>ROUND(I71/$J$1,8)</f>
        <v>0.76115067999999997</v>
      </c>
    </row>
    <row r="72" spans="1:10" ht="26.4">
      <c r="A72" s="13" t="s">
        <v>125</v>
      </c>
      <c r="B72" s="16" t="s">
        <v>154</v>
      </c>
      <c r="C72" s="17" t="s">
        <v>155</v>
      </c>
      <c r="D72" s="17" t="s">
        <v>18</v>
      </c>
      <c r="E72" s="18" t="s">
        <v>19</v>
      </c>
      <c r="F72" s="18" t="s">
        <v>19</v>
      </c>
      <c r="G72" s="13" t="s">
        <v>19</v>
      </c>
      <c r="H72" s="13" t="s">
        <v>19</v>
      </c>
      <c r="I72" s="59">
        <f>'[1]Preisblatt Netz'!AK43</f>
        <v>277.82</v>
      </c>
      <c r="J72" s="60">
        <f>ROUND(I72/$J$1,8)</f>
        <v>0.76115067999999997</v>
      </c>
    </row>
    <row r="73" spans="1:10" ht="26.4">
      <c r="A73" s="13" t="s">
        <v>125</v>
      </c>
      <c r="B73" s="16" t="s">
        <v>156</v>
      </c>
      <c r="C73" s="17" t="s">
        <v>157</v>
      </c>
      <c r="D73" s="17" t="s">
        <v>18</v>
      </c>
      <c r="E73" s="18" t="s">
        <v>19</v>
      </c>
      <c r="F73" s="18" t="s">
        <v>19</v>
      </c>
      <c r="G73" s="13" t="s">
        <v>19</v>
      </c>
      <c r="H73" s="13" t="s">
        <v>19</v>
      </c>
      <c r="I73" s="59">
        <f>'[1]Preisblatt Netz'!AK43</f>
        <v>277.82</v>
      </c>
      <c r="J73" s="60">
        <f>ROUND(I73/$J$1,8)</f>
        <v>0.76115067999999997</v>
      </c>
    </row>
    <row r="74" spans="1:10">
      <c r="A74" s="13" t="s">
        <v>125</v>
      </c>
      <c r="B74" s="16" t="s">
        <v>158</v>
      </c>
      <c r="C74" s="17" t="s">
        <v>159</v>
      </c>
      <c r="D74" s="17" t="s">
        <v>22</v>
      </c>
      <c r="E74" s="18" t="s">
        <v>19</v>
      </c>
      <c r="F74" s="18" t="s">
        <v>19</v>
      </c>
      <c r="G74" s="13" t="s">
        <v>19</v>
      </c>
      <c r="H74" s="13" t="s">
        <v>19</v>
      </c>
      <c r="I74" s="61">
        <f>ROUND('[1]Preisblatt Netz'!AL43/100,8)</f>
        <v>5.7999999999999996E-3</v>
      </c>
      <c r="J74" s="60">
        <f>I74</f>
        <v>5.7999999999999996E-3</v>
      </c>
    </row>
    <row r="75" spans="1:10">
      <c r="A75" s="13"/>
      <c r="B75" s="20" t="s">
        <v>160</v>
      </c>
      <c r="C75" s="21" t="s">
        <v>161</v>
      </c>
      <c r="D75" s="17"/>
      <c r="E75" s="18"/>
      <c r="F75" s="18"/>
      <c r="G75" s="13"/>
      <c r="H75" s="13"/>
      <c r="I75" s="61"/>
      <c r="J75" s="60"/>
    </row>
    <row r="76" spans="1:10" ht="26.4">
      <c r="A76" s="13" t="s">
        <v>125</v>
      </c>
      <c r="B76" s="16" t="s">
        <v>162</v>
      </c>
      <c r="C76" s="17" t="s">
        <v>163</v>
      </c>
      <c r="D76" s="17" t="s">
        <v>18</v>
      </c>
      <c r="E76" s="18" t="s">
        <v>19</v>
      </c>
      <c r="F76" s="18" t="s">
        <v>19</v>
      </c>
      <c r="G76" s="13" t="s">
        <v>19</v>
      </c>
      <c r="H76" s="13" t="s">
        <v>19</v>
      </c>
      <c r="I76" s="59">
        <f>'[1]Preisblatt Netz'!AK44</f>
        <v>313.12</v>
      </c>
      <c r="J76" s="60">
        <f>ROUND(I76/$J$1,8)</f>
        <v>0.85786300999999998</v>
      </c>
    </row>
    <row r="77" spans="1:10" ht="26.4">
      <c r="A77" s="13" t="s">
        <v>125</v>
      </c>
      <c r="B77" s="16" t="s">
        <v>164</v>
      </c>
      <c r="C77" s="17" t="s">
        <v>165</v>
      </c>
      <c r="D77" s="17" t="s">
        <v>18</v>
      </c>
      <c r="E77" s="18" t="s">
        <v>19</v>
      </c>
      <c r="F77" s="18" t="s">
        <v>19</v>
      </c>
      <c r="G77" s="13" t="s">
        <v>19</v>
      </c>
      <c r="H77" s="13" t="s">
        <v>19</v>
      </c>
      <c r="I77" s="59">
        <f>'[1]Preisblatt Netz'!AK44</f>
        <v>313.12</v>
      </c>
      <c r="J77" s="60">
        <f>ROUND(I77/$J$1,8)</f>
        <v>0.85786300999999998</v>
      </c>
    </row>
    <row r="78" spans="1:10" ht="26.4">
      <c r="A78" s="13" t="s">
        <v>125</v>
      </c>
      <c r="B78" s="16" t="s">
        <v>166</v>
      </c>
      <c r="C78" s="17" t="s">
        <v>167</v>
      </c>
      <c r="D78" s="17" t="s">
        <v>18</v>
      </c>
      <c r="E78" s="18" t="s">
        <v>19</v>
      </c>
      <c r="F78" s="18" t="s">
        <v>19</v>
      </c>
      <c r="G78" s="13" t="s">
        <v>19</v>
      </c>
      <c r="H78" s="13" t="s">
        <v>19</v>
      </c>
      <c r="I78" s="59">
        <f>'[1]Preisblatt Netz'!AK44</f>
        <v>313.12</v>
      </c>
      <c r="J78" s="60">
        <f>ROUND(I78/$J$1,8)</f>
        <v>0.85786300999999998</v>
      </c>
    </row>
    <row r="79" spans="1:10" ht="26.4">
      <c r="A79" s="13" t="s">
        <v>125</v>
      </c>
      <c r="B79" s="16" t="s">
        <v>168</v>
      </c>
      <c r="C79" s="17" t="s">
        <v>169</v>
      </c>
      <c r="D79" s="17" t="s">
        <v>18</v>
      </c>
      <c r="E79" s="18" t="s">
        <v>19</v>
      </c>
      <c r="F79" s="18" t="s">
        <v>19</v>
      </c>
      <c r="G79" s="13" t="s">
        <v>19</v>
      </c>
      <c r="H79" s="13" t="s">
        <v>19</v>
      </c>
      <c r="I79" s="59">
        <f>'[1]Preisblatt Netz'!AK44</f>
        <v>313.12</v>
      </c>
      <c r="J79" s="60">
        <f>ROUND(I79/$J$1,8)</f>
        <v>0.85786300999999998</v>
      </c>
    </row>
    <row r="80" spans="1:10">
      <c r="A80" s="13" t="s">
        <v>125</v>
      </c>
      <c r="B80" s="16" t="s">
        <v>170</v>
      </c>
      <c r="C80" s="17" t="s">
        <v>171</v>
      </c>
      <c r="D80" s="17" t="s">
        <v>22</v>
      </c>
      <c r="E80" s="18" t="s">
        <v>19</v>
      </c>
      <c r="F80" s="18" t="s">
        <v>19</v>
      </c>
      <c r="G80" s="13" t="s">
        <v>19</v>
      </c>
      <c r="H80" s="13" t="s">
        <v>19</v>
      </c>
      <c r="I80" s="61">
        <f>ROUND('[1]Preisblatt Netz'!AL44/100,8)</f>
        <v>7.9000000000000008E-3</v>
      </c>
      <c r="J80" s="60">
        <f>I80</f>
        <v>7.9000000000000008E-3</v>
      </c>
    </row>
    <row r="81" spans="1:10">
      <c r="A81" s="13"/>
      <c r="B81" s="20" t="s">
        <v>172</v>
      </c>
      <c r="C81" s="21" t="s">
        <v>173</v>
      </c>
      <c r="D81" s="17"/>
      <c r="E81" s="18"/>
      <c r="F81" s="18"/>
      <c r="G81" s="13"/>
      <c r="H81" s="13"/>
      <c r="I81" s="61"/>
      <c r="J81" s="60"/>
    </row>
    <row r="82" spans="1:10" ht="26.4">
      <c r="A82" s="13" t="s">
        <v>125</v>
      </c>
      <c r="B82" s="16" t="s">
        <v>174</v>
      </c>
      <c r="C82" s="17" t="s">
        <v>175</v>
      </c>
      <c r="D82" s="17" t="s">
        <v>18</v>
      </c>
      <c r="E82" s="18" t="s">
        <v>19</v>
      </c>
      <c r="F82" s="18" t="s">
        <v>19</v>
      </c>
      <c r="G82" s="13" t="s">
        <v>19</v>
      </c>
      <c r="H82" s="13" t="s">
        <v>19</v>
      </c>
      <c r="I82" s="59">
        <f>'[1]Preisblatt Netz'!AK45</f>
        <v>281.83999999999997</v>
      </c>
      <c r="J82" s="60">
        <f>ROUND(I82/$J$1,8)</f>
        <v>0.77216437999999998</v>
      </c>
    </row>
    <row r="83" spans="1:10" ht="26.4">
      <c r="A83" s="13" t="s">
        <v>125</v>
      </c>
      <c r="B83" s="16" t="s">
        <v>176</v>
      </c>
      <c r="C83" s="17" t="s">
        <v>177</v>
      </c>
      <c r="D83" s="17" t="s">
        <v>18</v>
      </c>
      <c r="E83" s="18" t="s">
        <v>19</v>
      </c>
      <c r="F83" s="18" t="s">
        <v>19</v>
      </c>
      <c r="G83" s="13" t="s">
        <v>19</v>
      </c>
      <c r="H83" s="13" t="s">
        <v>19</v>
      </c>
      <c r="I83" s="59">
        <f>'[1]Preisblatt Netz'!AK45</f>
        <v>281.83999999999997</v>
      </c>
      <c r="J83" s="60">
        <f>ROUND(I83/$J$1,8)</f>
        <v>0.77216437999999998</v>
      </c>
    </row>
    <row r="84" spans="1:10" ht="26.4">
      <c r="A84" s="13" t="s">
        <v>125</v>
      </c>
      <c r="B84" s="16" t="s">
        <v>178</v>
      </c>
      <c r="C84" s="17" t="s">
        <v>179</v>
      </c>
      <c r="D84" s="17" t="s">
        <v>18</v>
      </c>
      <c r="E84" s="18" t="s">
        <v>19</v>
      </c>
      <c r="F84" s="18" t="s">
        <v>19</v>
      </c>
      <c r="G84" s="13" t="s">
        <v>19</v>
      </c>
      <c r="H84" s="13" t="s">
        <v>19</v>
      </c>
      <c r="I84" s="59">
        <f>'[1]Preisblatt Netz'!AK45</f>
        <v>281.83999999999997</v>
      </c>
      <c r="J84" s="60">
        <f>ROUND(I84/$J$1,8)</f>
        <v>0.77216437999999998</v>
      </c>
    </row>
    <row r="85" spans="1:10" ht="26.4">
      <c r="A85" s="13" t="s">
        <v>125</v>
      </c>
      <c r="B85" s="16" t="s">
        <v>180</v>
      </c>
      <c r="C85" s="17" t="s">
        <v>181</v>
      </c>
      <c r="D85" s="17" t="s">
        <v>18</v>
      </c>
      <c r="E85" s="18" t="s">
        <v>19</v>
      </c>
      <c r="F85" s="18" t="s">
        <v>19</v>
      </c>
      <c r="G85" s="13" t="s">
        <v>19</v>
      </c>
      <c r="H85" s="13" t="s">
        <v>19</v>
      </c>
      <c r="I85" s="59">
        <f>'[1]Preisblatt Netz'!AK45</f>
        <v>281.83999999999997</v>
      </c>
      <c r="J85" s="60">
        <f>ROUND(I85/$J$1,8)</f>
        <v>0.77216437999999998</v>
      </c>
    </row>
    <row r="86" spans="1:10" ht="13.8" thickBot="1">
      <c r="A86" s="25" t="s">
        <v>125</v>
      </c>
      <c r="B86" s="16" t="s">
        <v>182</v>
      </c>
      <c r="C86" s="17" t="s">
        <v>183</v>
      </c>
      <c r="D86" s="17" t="s">
        <v>22</v>
      </c>
      <c r="E86" s="18" t="s">
        <v>19</v>
      </c>
      <c r="F86" s="18" t="s">
        <v>19</v>
      </c>
      <c r="G86" s="13" t="s">
        <v>19</v>
      </c>
      <c r="H86" s="13" t="s">
        <v>19</v>
      </c>
      <c r="I86" s="61">
        <f>ROUND('[1]Preisblatt Netz'!AL45/100,8)</f>
        <v>2.1499999999999998E-2</v>
      </c>
      <c r="J86" s="60">
        <f>I86</f>
        <v>2.1499999999999998E-2</v>
      </c>
    </row>
    <row r="87" spans="1:10" ht="52.8">
      <c r="A87" s="43"/>
      <c r="B87" s="20" t="s">
        <v>184</v>
      </c>
      <c r="C87" s="21" t="s">
        <v>185</v>
      </c>
      <c r="D87" s="17"/>
      <c r="E87" s="18" t="s">
        <v>186</v>
      </c>
      <c r="F87" s="18" t="s">
        <v>186</v>
      </c>
      <c r="G87" s="13" t="s">
        <v>186</v>
      </c>
      <c r="H87" s="13" t="s">
        <v>186</v>
      </c>
      <c r="I87" s="61"/>
      <c r="J87" s="60"/>
    </row>
    <row r="88" spans="1:10" ht="52.8">
      <c r="A88" s="43"/>
      <c r="B88" s="44" t="s">
        <v>187</v>
      </c>
      <c r="C88" s="17" t="s">
        <v>188</v>
      </c>
      <c r="D88" s="17" t="s">
        <v>79</v>
      </c>
      <c r="E88" s="18" t="s">
        <v>19</v>
      </c>
      <c r="F88" s="18" t="s">
        <v>19</v>
      </c>
      <c r="G88" s="13" t="s">
        <v>19</v>
      </c>
      <c r="H88" s="13" t="s">
        <v>19</v>
      </c>
      <c r="I88" s="64">
        <f>-'[1]Preisblatt Netz'!AM32</f>
        <v>-107.8</v>
      </c>
      <c r="J88" s="60">
        <f>ROUND(I88/$J$1,8)</f>
        <v>-0.29534247000000002</v>
      </c>
    </row>
    <row r="89" spans="1:10" ht="39.6">
      <c r="A89" s="43"/>
      <c r="B89" s="44" t="s">
        <v>189</v>
      </c>
      <c r="C89" s="17" t="s">
        <v>190</v>
      </c>
      <c r="D89" s="17" t="s">
        <v>79</v>
      </c>
      <c r="E89" s="18" t="s">
        <v>19</v>
      </c>
      <c r="F89" s="18" t="s">
        <v>19</v>
      </c>
      <c r="G89" s="13" t="s">
        <v>19</v>
      </c>
      <c r="H89" s="13" t="s">
        <v>19</v>
      </c>
      <c r="I89" s="61">
        <f>-'[1]Preisblatt Netz'!AM32</f>
        <v>-107.8</v>
      </c>
      <c r="J89" s="60">
        <f t="shared" ref="J89:J96" si="1">ROUND(I89/$J$1,8)</f>
        <v>-0.29534247000000002</v>
      </c>
    </row>
    <row r="90" spans="1:10" ht="52.8">
      <c r="A90" s="43"/>
      <c r="B90" s="44" t="s">
        <v>191</v>
      </c>
      <c r="C90" s="17" t="s">
        <v>192</v>
      </c>
      <c r="D90" s="17" t="s">
        <v>79</v>
      </c>
      <c r="E90" s="18" t="s">
        <v>19</v>
      </c>
      <c r="F90" s="18" t="s">
        <v>19</v>
      </c>
      <c r="G90" s="13" t="s">
        <v>19</v>
      </c>
      <c r="H90" s="13" t="s">
        <v>19</v>
      </c>
      <c r="I90" s="61">
        <f>-'[1]Preisblatt Netz'!AM32</f>
        <v>-107.8</v>
      </c>
      <c r="J90" s="60">
        <f t="shared" si="1"/>
        <v>-0.29534247000000002</v>
      </c>
    </row>
    <row r="91" spans="1:10" ht="52.8">
      <c r="A91" s="43"/>
      <c r="B91" s="44" t="s">
        <v>193</v>
      </c>
      <c r="C91" s="17" t="s">
        <v>194</v>
      </c>
      <c r="D91" s="17" t="s">
        <v>79</v>
      </c>
      <c r="E91" s="18" t="s">
        <v>19</v>
      </c>
      <c r="F91" s="18" t="s">
        <v>19</v>
      </c>
      <c r="G91" s="13" t="s">
        <v>19</v>
      </c>
      <c r="H91" s="13" t="s">
        <v>19</v>
      </c>
      <c r="I91" s="61">
        <f>-'[1]Preisblatt Netz'!AM32</f>
        <v>-107.8</v>
      </c>
      <c r="J91" s="60">
        <f t="shared" si="1"/>
        <v>-0.29534247000000002</v>
      </c>
    </row>
    <row r="92" spans="1:10" ht="52.8">
      <c r="A92" s="43"/>
      <c r="B92" s="44" t="s">
        <v>195</v>
      </c>
      <c r="C92" s="17" t="s">
        <v>196</v>
      </c>
      <c r="D92" s="17"/>
      <c r="E92" s="18" t="s">
        <v>186</v>
      </c>
      <c r="F92" s="18" t="s">
        <v>186</v>
      </c>
      <c r="G92" s="13" t="s">
        <v>186</v>
      </c>
      <c r="H92" s="13" t="s">
        <v>186</v>
      </c>
      <c r="I92" s="61">
        <f>-'[1]Preisblatt Netz'!AM32</f>
        <v>-107.8</v>
      </c>
      <c r="J92" s="60">
        <f t="shared" si="1"/>
        <v>-0.29534247000000002</v>
      </c>
    </row>
    <row r="93" spans="1:10" ht="52.8">
      <c r="A93" s="43"/>
      <c r="B93" s="44" t="s">
        <v>197</v>
      </c>
      <c r="C93" s="17" t="s">
        <v>198</v>
      </c>
      <c r="D93" s="17" t="s">
        <v>79</v>
      </c>
      <c r="E93" s="18" t="s">
        <v>19</v>
      </c>
      <c r="F93" s="18" t="s">
        <v>19</v>
      </c>
      <c r="G93" s="13" t="s">
        <v>19</v>
      </c>
      <c r="H93" s="13" t="s">
        <v>19</v>
      </c>
      <c r="I93" s="61">
        <f>-'[1]Preisblatt Netz'!AM32</f>
        <v>-107.8</v>
      </c>
      <c r="J93" s="60">
        <f t="shared" si="1"/>
        <v>-0.29534247000000002</v>
      </c>
    </row>
    <row r="94" spans="1:10" ht="52.8">
      <c r="A94" s="43"/>
      <c r="B94" s="44" t="s">
        <v>199</v>
      </c>
      <c r="C94" s="17" t="s">
        <v>200</v>
      </c>
      <c r="D94" s="17" t="s">
        <v>79</v>
      </c>
      <c r="E94" s="18" t="s">
        <v>19</v>
      </c>
      <c r="F94" s="18" t="s">
        <v>19</v>
      </c>
      <c r="G94" s="13" t="s">
        <v>19</v>
      </c>
      <c r="H94" s="13" t="s">
        <v>19</v>
      </c>
      <c r="I94" s="61">
        <f>-'[1]Preisblatt Netz'!AM32</f>
        <v>-107.8</v>
      </c>
      <c r="J94" s="60">
        <f t="shared" si="1"/>
        <v>-0.29534247000000002</v>
      </c>
    </row>
    <row r="95" spans="1:10" ht="52.8">
      <c r="A95" s="43"/>
      <c r="B95" s="44" t="s">
        <v>201</v>
      </c>
      <c r="C95" s="17" t="s">
        <v>202</v>
      </c>
      <c r="D95" s="17" t="s">
        <v>79</v>
      </c>
      <c r="E95" s="18" t="s">
        <v>19</v>
      </c>
      <c r="F95" s="18" t="s">
        <v>19</v>
      </c>
      <c r="G95" s="13" t="s">
        <v>19</v>
      </c>
      <c r="H95" s="13" t="s">
        <v>19</v>
      </c>
      <c r="I95" s="61">
        <f>-'[1]Preisblatt Netz'!AM32</f>
        <v>-107.8</v>
      </c>
      <c r="J95" s="60">
        <f t="shared" si="1"/>
        <v>-0.29534247000000002</v>
      </c>
    </row>
    <row r="96" spans="1:10" ht="52.8">
      <c r="A96" s="43"/>
      <c r="B96" s="44" t="s">
        <v>203</v>
      </c>
      <c r="C96" s="17" t="s">
        <v>204</v>
      </c>
      <c r="D96" s="17" t="s">
        <v>79</v>
      </c>
      <c r="E96" s="18" t="s">
        <v>19</v>
      </c>
      <c r="F96" s="18" t="s">
        <v>19</v>
      </c>
      <c r="G96" s="13" t="s">
        <v>19</v>
      </c>
      <c r="H96" s="13" t="s">
        <v>19</v>
      </c>
      <c r="I96" s="61">
        <f>-'[1]Preisblatt Netz'!AM32</f>
        <v>-107.8</v>
      </c>
      <c r="J96" s="60">
        <f t="shared" si="1"/>
        <v>-0.29534247000000002</v>
      </c>
    </row>
    <row r="97" spans="1:10" ht="26.4">
      <c r="A97" s="43"/>
      <c r="B97" s="9" t="s">
        <v>205</v>
      </c>
      <c r="C97" s="10" t="s">
        <v>206</v>
      </c>
      <c r="D97" s="45"/>
      <c r="E97" s="46"/>
      <c r="F97" s="46"/>
      <c r="G97" s="46"/>
      <c r="H97" s="46"/>
      <c r="I97" s="47"/>
      <c r="J97" s="48"/>
    </row>
    <row r="98" spans="1:10" ht="26.4">
      <c r="A98" s="33" t="s">
        <v>207</v>
      </c>
      <c r="B98" s="16" t="s">
        <v>208</v>
      </c>
      <c r="C98" s="17" t="s">
        <v>209</v>
      </c>
      <c r="D98" s="17" t="s">
        <v>18</v>
      </c>
      <c r="E98" s="18" t="s">
        <v>19</v>
      </c>
      <c r="F98" s="18" t="s">
        <v>19</v>
      </c>
      <c r="G98" s="13" t="s">
        <v>19</v>
      </c>
      <c r="H98" s="13" t="s">
        <v>19</v>
      </c>
      <c r="I98" s="59">
        <f>'[1]Preisblatt Netz'!AK76</f>
        <v>108.4</v>
      </c>
      <c r="J98" s="60">
        <f>ROUND(I98/$J$1,8)</f>
        <v>0.29698629999999998</v>
      </c>
    </row>
    <row r="99" spans="1:10" ht="26.4">
      <c r="A99" s="13" t="s">
        <v>207</v>
      </c>
      <c r="B99" s="16" t="s">
        <v>210</v>
      </c>
      <c r="C99" s="17" t="s">
        <v>211</v>
      </c>
      <c r="D99" s="17" t="s">
        <v>18</v>
      </c>
      <c r="E99" s="18" t="s">
        <v>19</v>
      </c>
      <c r="F99" s="18" t="s">
        <v>19</v>
      </c>
      <c r="G99" s="13" t="s">
        <v>19</v>
      </c>
      <c r="H99" s="13" t="s">
        <v>19</v>
      </c>
      <c r="I99" s="59">
        <f>'[1]Preisblatt Netz'!AK77</f>
        <v>121.13</v>
      </c>
      <c r="J99" s="60">
        <f>ROUND(I99/$J$1,8)</f>
        <v>0.33186301000000001</v>
      </c>
    </row>
    <row r="100" spans="1:10" ht="26.4">
      <c r="A100" s="13" t="s">
        <v>207</v>
      </c>
      <c r="B100" s="16" t="s">
        <v>212</v>
      </c>
      <c r="C100" s="17" t="s">
        <v>213</v>
      </c>
      <c r="D100" s="17" t="s">
        <v>18</v>
      </c>
      <c r="E100" s="18" t="s">
        <v>19</v>
      </c>
      <c r="F100" s="18" t="s">
        <v>19</v>
      </c>
      <c r="G100" s="13" t="s">
        <v>19</v>
      </c>
      <c r="H100" s="13" t="s">
        <v>19</v>
      </c>
      <c r="I100" s="59">
        <f>'[1]Preisblatt Netz'!AK78</f>
        <v>138.91</v>
      </c>
      <c r="J100" s="60">
        <f>ROUND(I100/$J$1,8)</f>
        <v>0.38057533999999998</v>
      </c>
    </row>
    <row r="101" spans="1:10" ht="26.4">
      <c r="A101" s="13" t="s">
        <v>207</v>
      </c>
      <c r="B101" s="16" t="s">
        <v>214</v>
      </c>
      <c r="C101" s="17" t="s">
        <v>215</v>
      </c>
      <c r="D101" s="17" t="s">
        <v>18</v>
      </c>
      <c r="E101" s="18" t="s">
        <v>19</v>
      </c>
      <c r="F101" s="18" t="s">
        <v>19</v>
      </c>
      <c r="G101" s="13" t="s">
        <v>19</v>
      </c>
      <c r="H101" s="13" t="s">
        <v>19</v>
      </c>
      <c r="I101" s="59">
        <f>'[1]Preisblatt Netz'!AK79</f>
        <v>156.56</v>
      </c>
      <c r="J101" s="60">
        <f t="shared" ref="J101:J119" si="2">ROUND(I101/$J$1,8)</f>
        <v>0.42893151000000002</v>
      </c>
    </row>
    <row r="102" spans="1:10" ht="27" thickBot="1">
      <c r="A102" s="25" t="s">
        <v>207</v>
      </c>
      <c r="B102" s="16" t="s">
        <v>216</v>
      </c>
      <c r="C102" s="17" t="s">
        <v>217</v>
      </c>
      <c r="D102" s="17" t="s">
        <v>18</v>
      </c>
      <c r="E102" s="18" t="s">
        <v>19</v>
      </c>
      <c r="F102" s="18" t="s">
        <v>19</v>
      </c>
      <c r="G102" s="13" t="s">
        <v>19</v>
      </c>
      <c r="H102" s="13" t="s">
        <v>19</v>
      </c>
      <c r="I102" s="59">
        <f>'[1]Preisblatt Netz'!AK80</f>
        <v>140.91999999999999</v>
      </c>
      <c r="J102" s="60">
        <f>ROUND(I102/$J$1,8)</f>
        <v>0.38608218999999999</v>
      </c>
    </row>
    <row r="103" spans="1:10" ht="26.4">
      <c r="A103" s="43"/>
      <c r="B103" s="9" t="s">
        <v>218</v>
      </c>
      <c r="C103" s="10" t="s">
        <v>219</v>
      </c>
      <c r="D103" s="45"/>
      <c r="E103" s="46"/>
      <c r="F103" s="46"/>
      <c r="G103" s="46"/>
      <c r="H103" s="46"/>
      <c r="I103" s="49"/>
      <c r="J103" s="48"/>
    </row>
    <row r="104" spans="1:10">
      <c r="A104" s="33" t="s">
        <v>220</v>
      </c>
      <c r="B104" s="16" t="s">
        <v>221</v>
      </c>
      <c r="C104" s="17" t="s">
        <v>222</v>
      </c>
      <c r="D104" s="17" t="s">
        <v>79</v>
      </c>
      <c r="E104" s="18" t="s">
        <v>19</v>
      </c>
      <c r="F104" s="18" t="s">
        <v>19</v>
      </c>
      <c r="G104" s="13" t="s">
        <v>19</v>
      </c>
      <c r="H104" s="13" t="s">
        <v>19</v>
      </c>
      <c r="I104" s="71">
        <f>'[1]Preisblatt MSB'!D22</f>
        <v>16.96</v>
      </c>
      <c r="J104" s="60">
        <f>ROUND(I104/$J$1,8)</f>
        <v>4.646575E-2</v>
      </c>
    </row>
    <row r="105" spans="1:10">
      <c r="A105" s="13" t="s">
        <v>220</v>
      </c>
      <c r="B105" s="16" t="s">
        <v>223</v>
      </c>
      <c r="C105" s="17" t="s">
        <v>224</v>
      </c>
      <c r="D105" s="17" t="s">
        <v>79</v>
      </c>
      <c r="E105" s="18" t="s">
        <v>19</v>
      </c>
      <c r="F105" s="18" t="s">
        <v>19</v>
      </c>
      <c r="G105" s="13" t="s">
        <v>19</v>
      </c>
      <c r="H105" s="13" t="s">
        <v>19</v>
      </c>
      <c r="I105" s="71">
        <f>'[1]Preisblatt MSB'!D5</f>
        <v>339.98</v>
      </c>
      <c r="J105" s="60">
        <f t="shared" si="2"/>
        <v>0.93145204999999998</v>
      </c>
    </row>
    <row r="106" spans="1:10">
      <c r="A106" s="13" t="s">
        <v>220</v>
      </c>
      <c r="B106" s="16" t="s">
        <v>225</v>
      </c>
      <c r="C106" s="17" t="s">
        <v>226</v>
      </c>
      <c r="D106" s="17" t="s">
        <v>79</v>
      </c>
      <c r="E106" s="18" t="s">
        <v>19</v>
      </c>
      <c r="F106" s="18" t="s">
        <v>19</v>
      </c>
      <c r="G106" s="13" t="s">
        <v>19</v>
      </c>
      <c r="H106" s="13" t="s">
        <v>19</v>
      </c>
      <c r="I106" s="59">
        <f>'[1]Preisblatt MSB'!D6</f>
        <v>4182.91</v>
      </c>
      <c r="J106" s="60">
        <f t="shared" si="2"/>
        <v>11.4600274</v>
      </c>
    </row>
    <row r="107" spans="1:10" ht="13.8">
      <c r="A107" s="13" t="s">
        <v>220</v>
      </c>
      <c r="B107" s="50" t="s">
        <v>227</v>
      </c>
      <c r="C107" s="17" t="s">
        <v>228</v>
      </c>
      <c r="D107" s="17" t="s">
        <v>79</v>
      </c>
      <c r="E107" s="18" t="s">
        <v>19</v>
      </c>
      <c r="F107" s="18" t="s">
        <v>19</v>
      </c>
      <c r="G107" s="13" t="s">
        <v>19</v>
      </c>
      <c r="H107" s="13" t="s">
        <v>19</v>
      </c>
      <c r="I107" s="71">
        <f>'[1]Preisblatt MSB'!D9</f>
        <v>339.98</v>
      </c>
      <c r="J107" s="60">
        <f t="shared" si="2"/>
        <v>0.93145204999999998</v>
      </c>
    </row>
    <row r="108" spans="1:10" ht="13.8">
      <c r="A108" s="13" t="s">
        <v>220</v>
      </c>
      <c r="B108" s="50" t="s">
        <v>229</v>
      </c>
      <c r="C108" s="17" t="s">
        <v>230</v>
      </c>
      <c r="D108" s="17" t="s">
        <v>79</v>
      </c>
      <c r="E108" s="18" t="s">
        <v>19</v>
      </c>
      <c r="F108" s="18" t="s">
        <v>19</v>
      </c>
      <c r="G108" s="13" t="s">
        <v>19</v>
      </c>
      <c r="H108" s="13" t="s">
        <v>19</v>
      </c>
      <c r="I108" s="71">
        <f>'[1]Preisblatt MSB'!D10</f>
        <v>405.11</v>
      </c>
      <c r="J108" s="60">
        <f t="shared" si="2"/>
        <v>1.10989041</v>
      </c>
    </row>
    <row r="109" spans="1:10" ht="13.8">
      <c r="A109" s="13" t="s">
        <v>220</v>
      </c>
      <c r="B109" s="50" t="s">
        <v>231</v>
      </c>
      <c r="C109" s="17" t="s">
        <v>232</v>
      </c>
      <c r="D109" s="17" t="s">
        <v>79</v>
      </c>
      <c r="E109" s="18" t="s">
        <v>19</v>
      </c>
      <c r="F109" s="18" t="s">
        <v>19</v>
      </c>
      <c r="G109" s="13" t="s">
        <v>19</v>
      </c>
      <c r="H109" s="13" t="s">
        <v>19</v>
      </c>
      <c r="I109" s="71">
        <f>'[1]Preisblatt MSB'!D13</f>
        <v>289.12</v>
      </c>
      <c r="J109" s="60">
        <f t="shared" si="2"/>
        <v>0.79210959000000003</v>
      </c>
    </row>
    <row r="110" spans="1:10" ht="13.8">
      <c r="A110" s="13" t="s">
        <v>220</v>
      </c>
      <c r="B110" s="50" t="s">
        <v>233</v>
      </c>
      <c r="C110" s="17" t="s">
        <v>234</v>
      </c>
      <c r="D110" s="17" t="s">
        <v>79</v>
      </c>
      <c r="E110" s="18" t="s">
        <v>19</v>
      </c>
      <c r="F110" s="18" t="s">
        <v>19</v>
      </c>
      <c r="G110" s="13" t="s">
        <v>19</v>
      </c>
      <c r="H110" s="13" t="s">
        <v>19</v>
      </c>
      <c r="I110" s="71">
        <f>'[1]Preisblatt MSB'!D14</f>
        <v>23.25</v>
      </c>
      <c r="J110" s="60">
        <f t="shared" si="2"/>
        <v>6.3698630000000006E-2</v>
      </c>
    </row>
    <row r="111" spans="1:10" ht="13.8">
      <c r="A111" s="13" t="s">
        <v>220</v>
      </c>
      <c r="B111" s="50" t="s">
        <v>235</v>
      </c>
      <c r="C111" s="17" t="s">
        <v>236</v>
      </c>
      <c r="D111" s="17" t="s">
        <v>79</v>
      </c>
      <c r="E111" s="18" t="s">
        <v>19</v>
      </c>
      <c r="F111" s="18" t="s">
        <v>19</v>
      </c>
      <c r="G111" s="13" t="s">
        <v>19</v>
      </c>
      <c r="H111" s="13" t="s">
        <v>19</v>
      </c>
      <c r="I111" s="71">
        <f>'[1]Preisblatt MSB'!D22</f>
        <v>16.96</v>
      </c>
      <c r="J111" s="60">
        <f t="shared" si="2"/>
        <v>4.646575E-2</v>
      </c>
    </row>
    <row r="112" spans="1:10" ht="13.8">
      <c r="A112" s="13" t="s">
        <v>220</v>
      </c>
      <c r="B112" s="50" t="s">
        <v>237</v>
      </c>
      <c r="C112" s="17" t="s">
        <v>238</v>
      </c>
      <c r="D112" s="17" t="s">
        <v>79</v>
      </c>
      <c r="E112" s="18" t="s">
        <v>19</v>
      </c>
      <c r="F112" s="18" t="s">
        <v>19</v>
      </c>
      <c r="G112" s="13" t="s">
        <v>19</v>
      </c>
      <c r="H112" s="13" t="s">
        <v>19</v>
      </c>
      <c r="I112" s="71">
        <f>'[1]Preisblatt MSB'!D19</f>
        <v>9.73</v>
      </c>
      <c r="J112" s="60">
        <f t="shared" si="2"/>
        <v>2.6657529999999999E-2</v>
      </c>
    </row>
    <row r="113" spans="1:10" ht="13.8">
      <c r="A113" s="13" t="s">
        <v>220</v>
      </c>
      <c r="B113" s="50" t="s">
        <v>239</v>
      </c>
      <c r="C113" s="17" t="s">
        <v>240</v>
      </c>
      <c r="D113" s="17" t="s">
        <v>79</v>
      </c>
      <c r="E113" s="18" t="s">
        <v>19</v>
      </c>
      <c r="F113" s="18" t="s">
        <v>19</v>
      </c>
      <c r="G113" s="13" t="s">
        <v>19</v>
      </c>
      <c r="H113" s="13" t="s">
        <v>19</v>
      </c>
      <c r="I113" s="71">
        <f>'[1]Preisblatt MSB'!D20</f>
        <v>14.46</v>
      </c>
      <c r="J113" s="60">
        <f t="shared" si="2"/>
        <v>3.9616440000000003E-2</v>
      </c>
    </row>
    <row r="114" spans="1:10" ht="13.8">
      <c r="A114" s="13" t="s">
        <v>220</v>
      </c>
      <c r="B114" s="50" t="s">
        <v>241</v>
      </c>
      <c r="C114" s="17" t="s">
        <v>242</v>
      </c>
      <c r="D114" s="17" t="s">
        <v>79</v>
      </c>
      <c r="E114" s="18" t="s">
        <v>19</v>
      </c>
      <c r="F114" s="18" t="s">
        <v>19</v>
      </c>
      <c r="G114" s="13" t="s">
        <v>19</v>
      </c>
      <c r="H114" s="13" t="s">
        <v>19</v>
      </c>
      <c r="I114" s="71">
        <f>'[1]Preisblatt MSB'!D19</f>
        <v>9.73</v>
      </c>
      <c r="J114" s="60">
        <f t="shared" si="2"/>
        <v>2.6657529999999999E-2</v>
      </c>
    </row>
    <row r="115" spans="1:10" ht="13.8">
      <c r="A115" s="13" t="s">
        <v>220</v>
      </c>
      <c r="B115" s="50" t="s">
        <v>243</v>
      </c>
      <c r="C115" s="17" t="s">
        <v>244</v>
      </c>
      <c r="D115" s="17" t="s">
        <v>79</v>
      </c>
      <c r="E115" s="18" t="s">
        <v>19</v>
      </c>
      <c r="F115" s="18" t="s">
        <v>19</v>
      </c>
      <c r="G115" s="13" t="s">
        <v>19</v>
      </c>
      <c r="H115" s="13" t="s">
        <v>19</v>
      </c>
      <c r="I115" s="71">
        <f>'[1]Preisblatt MSB'!D20</f>
        <v>14.46</v>
      </c>
      <c r="J115" s="60">
        <f t="shared" si="2"/>
        <v>3.9616440000000003E-2</v>
      </c>
    </row>
    <row r="116" spans="1:10" ht="13.8">
      <c r="A116" s="13" t="s">
        <v>220</v>
      </c>
      <c r="B116" s="50" t="s">
        <v>245</v>
      </c>
      <c r="C116" s="17" t="s">
        <v>246</v>
      </c>
      <c r="D116" s="17" t="s">
        <v>79</v>
      </c>
      <c r="E116" s="18" t="s">
        <v>19</v>
      </c>
      <c r="F116" s="18" t="s">
        <v>19</v>
      </c>
      <c r="G116" s="13" t="s">
        <v>19</v>
      </c>
      <c r="H116" s="13" t="s">
        <v>19</v>
      </c>
      <c r="I116" s="71">
        <f>'[1]Preisblatt MSB'!D20</f>
        <v>14.46</v>
      </c>
      <c r="J116" s="60">
        <f t="shared" si="2"/>
        <v>3.9616440000000003E-2</v>
      </c>
    </row>
    <row r="117" spans="1:10" ht="13.8">
      <c r="A117" s="51" t="s">
        <v>220</v>
      </c>
      <c r="B117" s="50" t="s">
        <v>247</v>
      </c>
      <c r="C117" s="17" t="s">
        <v>248</v>
      </c>
      <c r="D117" s="17" t="s">
        <v>79</v>
      </c>
      <c r="E117" s="18" t="s">
        <v>19</v>
      </c>
      <c r="F117" s="18" t="s">
        <v>19</v>
      </c>
      <c r="G117" s="13" t="s">
        <v>19</v>
      </c>
      <c r="H117" s="13" t="s">
        <v>19</v>
      </c>
      <c r="I117" s="71">
        <f>'[1]Preisblatt MSB'!D21</f>
        <v>78.53</v>
      </c>
      <c r="J117" s="60">
        <f t="shared" si="2"/>
        <v>0.21515068000000001</v>
      </c>
    </row>
    <row r="118" spans="1:10" ht="14.4" thickBot="1">
      <c r="A118" s="52" t="s">
        <v>220</v>
      </c>
      <c r="B118" s="50" t="s">
        <v>249</v>
      </c>
      <c r="C118" s="17" t="s">
        <v>250</v>
      </c>
      <c r="D118" s="17" t="s">
        <v>79</v>
      </c>
      <c r="E118" s="18" t="s">
        <v>19</v>
      </c>
      <c r="F118" s="18" t="s">
        <v>19</v>
      </c>
      <c r="G118" s="13" t="s">
        <v>19</v>
      </c>
      <c r="H118" s="13" t="s">
        <v>19</v>
      </c>
      <c r="I118" s="71">
        <f>'[1]Preisblatt MSB'!D19</f>
        <v>9.73</v>
      </c>
      <c r="J118" s="60">
        <f t="shared" si="2"/>
        <v>2.6657529999999999E-2</v>
      </c>
    </row>
    <row r="119" spans="1:10">
      <c r="A119" s="26"/>
      <c r="B119" s="16" t="s">
        <v>251</v>
      </c>
      <c r="C119" s="17" t="s">
        <v>252</v>
      </c>
      <c r="D119" s="17" t="s">
        <v>79</v>
      </c>
      <c r="E119" s="18" t="s">
        <v>19</v>
      </c>
      <c r="F119" s="18" t="s">
        <v>19</v>
      </c>
      <c r="G119" s="13" t="s">
        <v>19</v>
      </c>
      <c r="H119" s="13" t="s">
        <v>19</v>
      </c>
      <c r="I119" s="78">
        <f>'[1]Preisblatt MSB'!D22</f>
        <v>16.96</v>
      </c>
      <c r="J119" s="60">
        <f t="shared" si="2"/>
        <v>4.646575E-2</v>
      </c>
    </row>
    <row r="120" spans="1:10" ht="26.4">
      <c r="A120" s="26"/>
      <c r="B120" s="10" t="s">
        <v>253</v>
      </c>
      <c r="C120" s="10" t="s">
        <v>254</v>
      </c>
      <c r="D120" s="45"/>
      <c r="E120" s="46"/>
      <c r="F120" s="46"/>
      <c r="G120" s="46"/>
      <c r="H120" s="46"/>
      <c r="I120" s="46"/>
      <c r="J120" s="48"/>
    </row>
    <row r="121" spans="1:10">
      <c r="A121" s="26"/>
      <c r="B121" s="20" t="s">
        <v>255</v>
      </c>
      <c r="C121" s="21" t="s">
        <v>256</v>
      </c>
      <c r="D121" s="17"/>
      <c r="E121" s="18"/>
      <c r="F121" s="18"/>
      <c r="G121" s="13"/>
      <c r="H121" s="13"/>
      <c r="I121" s="71"/>
      <c r="J121" s="60"/>
    </row>
    <row r="122" spans="1:10" ht="26.4">
      <c r="A122" s="53" t="s">
        <v>257</v>
      </c>
      <c r="B122" s="50" t="s">
        <v>258</v>
      </c>
      <c r="C122" s="17" t="s">
        <v>259</v>
      </c>
      <c r="D122" s="17" t="s">
        <v>18</v>
      </c>
      <c r="E122" s="18" t="s">
        <v>19</v>
      </c>
      <c r="F122" s="18" t="s">
        <v>186</v>
      </c>
      <c r="G122" s="13" t="s">
        <v>19</v>
      </c>
      <c r="H122" s="13" t="s">
        <v>19</v>
      </c>
      <c r="I122" s="71"/>
      <c r="J122" s="60"/>
    </row>
    <row r="123" spans="1:10" ht="13.8">
      <c r="A123" s="51" t="s">
        <v>257</v>
      </c>
      <c r="B123" s="50" t="s">
        <v>260</v>
      </c>
      <c r="C123" s="17" t="s">
        <v>261</v>
      </c>
      <c r="D123" s="17" t="s">
        <v>22</v>
      </c>
      <c r="E123" s="18" t="s">
        <v>19</v>
      </c>
      <c r="F123" s="18" t="s">
        <v>186</v>
      </c>
      <c r="G123" s="13" t="s">
        <v>19</v>
      </c>
      <c r="H123" s="13" t="s">
        <v>19</v>
      </c>
      <c r="I123" s="71"/>
      <c r="J123" s="60"/>
    </row>
    <row r="124" spans="1:10" ht="26.4">
      <c r="A124" s="51" t="s">
        <v>257</v>
      </c>
      <c r="B124" s="50" t="s">
        <v>262</v>
      </c>
      <c r="C124" s="17" t="s">
        <v>263</v>
      </c>
      <c r="D124" s="17" t="s">
        <v>18</v>
      </c>
      <c r="E124" s="18" t="s">
        <v>19</v>
      </c>
      <c r="F124" s="18" t="s">
        <v>186</v>
      </c>
      <c r="G124" s="13" t="s">
        <v>19</v>
      </c>
      <c r="H124" s="13" t="s">
        <v>19</v>
      </c>
      <c r="I124" s="71"/>
      <c r="J124" s="60"/>
    </row>
    <row r="125" spans="1:10" ht="13.8">
      <c r="A125" s="51" t="s">
        <v>257</v>
      </c>
      <c r="B125" s="50" t="s">
        <v>264</v>
      </c>
      <c r="C125" s="17" t="s">
        <v>265</v>
      </c>
      <c r="D125" s="17" t="s">
        <v>22</v>
      </c>
      <c r="E125" s="18" t="s">
        <v>19</v>
      </c>
      <c r="F125" s="18" t="s">
        <v>186</v>
      </c>
      <c r="G125" s="13" t="s">
        <v>19</v>
      </c>
      <c r="H125" s="13" t="s">
        <v>19</v>
      </c>
      <c r="I125" s="71"/>
      <c r="J125" s="60"/>
    </row>
    <row r="126" spans="1:10">
      <c r="A126" s="51"/>
      <c r="B126" s="20" t="s">
        <v>266</v>
      </c>
      <c r="C126" s="21" t="s">
        <v>267</v>
      </c>
      <c r="D126" s="17"/>
      <c r="E126" s="18"/>
      <c r="F126" s="18"/>
      <c r="G126" s="13"/>
      <c r="H126" s="13"/>
      <c r="I126" s="71"/>
      <c r="J126" s="60"/>
    </row>
    <row r="127" spans="1:10" ht="26.4">
      <c r="A127" s="51" t="s">
        <v>257</v>
      </c>
      <c r="B127" s="50" t="s">
        <v>268</v>
      </c>
      <c r="C127" s="17" t="s">
        <v>269</v>
      </c>
      <c r="D127" s="17" t="s">
        <v>18</v>
      </c>
      <c r="E127" s="18" t="s">
        <v>19</v>
      </c>
      <c r="F127" s="18" t="s">
        <v>186</v>
      </c>
      <c r="G127" s="13" t="s">
        <v>19</v>
      </c>
      <c r="H127" s="13" t="s">
        <v>19</v>
      </c>
      <c r="I127" s="71"/>
      <c r="J127" s="60"/>
    </row>
    <row r="128" spans="1:10" ht="13.8">
      <c r="A128" s="51" t="s">
        <v>257</v>
      </c>
      <c r="B128" s="50" t="s">
        <v>270</v>
      </c>
      <c r="C128" s="17" t="s">
        <v>271</v>
      </c>
      <c r="D128" s="17" t="s">
        <v>22</v>
      </c>
      <c r="E128" s="18" t="s">
        <v>19</v>
      </c>
      <c r="F128" s="18" t="s">
        <v>186</v>
      </c>
      <c r="G128" s="13" t="s">
        <v>19</v>
      </c>
      <c r="H128" s="13" t="s">
        <v>19</v>
      </c>
      <c r="I128" s="71"/>
      <c r="J128" s="60"/>
    </row>
    <row r="129" spans="1:10" ht="26.4">
      <c r="A129" s="51" t="s">
        <v>257</v>
      </c>
      <c r="B129" s="50" t="s">
        <v>272</v>
      </c>
      <c r="C129" s="17" t="s">
        <v>273</v>
      </c>
      <c r="D129" s="17" t="s">
        <v>18</v>
      </c>
      <c r="E129" s="18" t="s">
        <v>19</v>
      </c>
      <c r="F129" s="18" t="s">
        <v>186</v>
      </c>
      <c r="G129" s="13" t="s">
        <v>19</v>
      </c>
      <c r="H129" s="13" t="s">
        <v>19</v>
      </c>
      <c r="I129" s="71"/>
      <c r="J129" s="60"/>
    </row>
    <row r="130" spans="1:10" ht="13.8">
      <c r="A130" s="51" t="s">
        <v>257</v>
      </c>
      <c r="B130" s="50" t="s">
        <v>274</v>
      </c>
      <c r="C130" s="17" t="s">
        <v>275</v>
      </c>
      <c r="D130" s="17" t="s">
        <v>22</v>
      </c>
      <c r="E130" s="18" t="s">
        <v>19</v>
      </c>
      <c r="F130" s="18" t="s">
        <v>186</v>
      </c>
      <c r="G130" s="13" t="s">
        <v>19</v>
      </c>
      <c r="H130" s="13" t="s">
        <v>19</v>
      </c>
      <c r="I130" s="71"/>
      <c r="J130" s="60"/>
    </row>
    <row r="131" spans="1:10" ht="14.4" thickBot="1">
      <c r="A131" s="52" t="s">
        <v>257</v>
      </c>
      <c r="B131" s="50" t="s">
        <v>276</v>
      </c>
      <c r="C131" s="17" t="s">
        <v>277</v>
      </c>
      <c r="D131" s="17" t="s">
        <v>79</v>
      </c>
      <c r="E131" s="18" t="s">
        <v>19</v>
      </c>
      <c r="F131" s="18" t="s">
        <v>186</v>
      </c>
      <c r="G131" s="13" t="s">
        <v>19</v>
      </c>
      <c r="H131" s="13" t="s">
        <v>19</v>
      </c>
      <c r="I131" s="71"/>
      <c r="J131" s="60"/>
    </row>
    <row r="132" spans="1:10" ht="39.6">
      <c r="A132" s="26"/>
      <c r="B132" s="20" t="s">
        <v>278</v>
      </c>
      <c r="C132" s="21" t="s">
        <v>279</v>
      </c>
      <c r="D132" s="21" t="s">
        <v>79</v>
      </c>
      <c r="E132" s="18" t="s">
        <v>19</v>
      </c>
      <c r="F132" s="18" t="s">
        <v>19</v>
      </c>
      <c r="G132" s="13" t="s">
        <v>19</v>
      </c>
      <c r="H132" s="13" t="s">
        <v>19</v>
      </c>
      <c r="I132" s="72">
        <f>-'[1]Preisblatt Netz'!AM32</f>
        <v>-107.8</v>
      </c>
      <c r="J132" s="60">
        <f>ROUND(I132/J1,8)</f>
        <v>-0.29534247000000002</v>
      </c>
    </row>
    <row r="133" spans="1:10" ht="26.4">
      <c r="A133" s="26"/>
      <c r="B133" s="9" t="s">
        <v>280</v>
      </c>
      <c r="C133" s="10" t="s">
        <v>281</v>
      </c>
      <c r="D133" s="45"/>
      <c r="E133" s="46"/>
      <c r="F133" s="46"/>
      <c r="G133" s="46"/>
      <c r="H133" s="46"/>
      <c r="I133" s="46"/>
      <c r="J133" s="48"/>
    </row>
    <row r="134" spans="1:10" ht="26.4">
      <c r="A134" s="33" t="s">
        <v>282</v>
      </c>
      <c r="B134" s="50" t="s">
        <v>283</v>
      </c>
      <c r="C134" s="17" t="s">
        <v>284</v>
      </c>
      <c r="D134" s="17" t="s">
        <v>22</v>
      </c>
      <c r="E134" s="18" t="s">
        <v>19</v>
      </c>
      <c r="F134" s="18" t="s">
        <v>186</v>
      </c>
      <c r="G134" s="13" t="s">
        <v>19</v>
      </c>
      <c r="H134" s="13" t="s">
        <v>19</v>
      </c>
      <c r="I134" s="71"/>
      <c r="J134" s="60"/>
    </row>
    <row r="135" spans="1:10" ht="26.4">
      <c r="A135" s="13" t="s">
        <v>282</v>
      </c>
      <c r="B135" s="50" t="s">
        <v>285</v>
      </c>
      <c r="C135" s="17" t="s">
        <v>286</v>
      </c>
      <c r="D135" s="17" t="s">
        <v>22</v>
      </c>
      <c r="E135" s="18" t="s">
        <v>19</v>
      </c>
      <c r="F135" s="18" t="s">
        <v>186</v>
      </c>
      <c r="G135" s="13" t="s">
        <v>19</v>
      </c>
      <c r="H135" s="13" t="s">
        <v>19</v>
      </c>
      <c r="I135" s="71"/>
      <c r="J135" s="60"/>
    </row>
    <row r="136" spans="1:10" ht="26.4">
      <c r="A136" s="13" t="s">
        <v>282</v>
      </c>
      <c r="B136" s="50" t="s">
        <v>287</v>
      </c>
      <c r="C136" s="17" t="s">
        <v>288</v>
      </c>
      <c r="D136" s="17" t="s">
        <v>22</v>
      </c>
      <c r="E136" s="18" t="s">
        <v>19</v>
      </c>
      <c r="F136" s="18" t="s">
        <v>186</v>
      </c>
      <c r="G136" s="13" t="s">
        <v>19</v>
      </c>
      <c r="H136" s="13" t="s">
        <v>19</v>
      </c>
      <c r="I136" s="71"/>
      <c r="J136" s="60"/>
    </row>
    <row r="137" spans="1:10" ht="26.4">
      <c r="A137" s="13" t="s">
        <v>282</v>
      </c>
      <c r="B137" s="50" t="s">
        <v>289</v>
      </c>
      <c r="C137" s="17" t="s">
        <v>290</v>
      </c>
      <c r="D137" s="17" t="s">
        <v>22</v>
      </c>
      <c r="E137" s="18" t="s">
        <v>19</v>
      </c>
      <c r="F137" s="18" t="s">
        <v>186</v>
      </c>
      <c r="G137" s="13" t="s">
        <v>19</v>
      </c>
      <c r="H137" s="13" t="s">
        <v>19</v>
      </c>
      <c r="I137" s="71"/>
      <c r="J137" s="60"/>
    </row>
    <row r="138" spans="1:10" ht="26.4">
      <c r="A138" s="13" t="s">
        <v>282</v>
      </c>
      <c r="B138" s="50" t="s">
        <v>291</v>
      </c>
      <c r="C138" s="17" t="s">
        <v>292</v>
      </c>
      <c r="D138" s="17" t="s">
        <v>22</v>
      </c>
      <c r="E138" s="18" t="s">
        <v>19</v>
      </c>
      <c r="F138" s="18" t="s">
        <v>186</v>
      </c>
      <c r="G138" s="13" t="s">
        <v>19</v>
      </c>
      <c r="H138" s="13" t="s">
        <v>19</v>
      </c>
      <c r="I138" s="71"/>
      <c r="J138" s="60"/>
    </row>
    <row r="139" spans="1:10" ht="26.4">
      <c r="A139" s="13" t="s">
        <v>282</v>
      </c>
      <c r="B139" s="50" t="s">
        <v>293</v>
      </c>
      <c r="C139" s="17" t="s">
        <v>294</v>
      </c>
      <c r="D139" s="17" t="s">
        <v>22</v>
      </c>
      <c r="E139" s="18" t="s">
        <v>19</v>
      </c>
      <c r="F139" s="18" t="s">
        <v>186</v>
      </c>
      <c r="G139" s="13" t="s">
        <v>19</v>
      </c>
      <c r="H139" s="13" t="s">
        <v>19</v>
      </c>
      <c r="I139" s="71"/>
      <c r="J139" s="60"/>
    </row>
    <row r="140" spans="1:10" ht="14.4" thickBot="1">
      <c r="A140" s="25" t="s">
        <v>282</v>
      </c>
      <c r="B140" s="50" t="s">
        <v>295</v>
      </c>
      <c r="C140" s="17" t="s">
        <v>296</v>
      </c>
      <c r="D140" s="17" t="s">
        <v>22</v>
      </c>
      <c r="E140" s="18" t="s">
        <v>19</v>
      </c>
      <c r="F140" s="18" t="s">
        <v>186</v>
      </c>
      <c r="G140" s="13" t="s">
        <v>297</v>
      </c>
      <c r="H140" s="13" t="s">
        <v>19</v>
      </c>
      <c r="I140" s="71"/>
      <c r="J140" s="60"/>
    </row>
    <row r="141" spans="1:10" ht="26.4">
      <c r="A141" s="43"/>
      <c r="B141" s="9" t="s">
        <v>298</v>
      </c>
      <c r="C141" s="10" t="s">
        <v>299</v>
      </c>
      <c r="D141" s="46"/>
      <c r="E141" s="46"/>
      <c r="F141" s="46"/>
      <c r="G141" s="46"/>
      <c r="H141" s="46"/>
      <c r="I141" s="46"/>
      <c r="J141" s="48"/>
    </row>
    <row r="142" spans="1:10">
      <c r="A142" s="43"/>
      <c r="B142" s="20" t="s">
        <v>300</v>
      </c>
      <c r="C142" s="21" t="s">
        <v>301</v>
      </c>
      <c r="D142" s="13"/>
      <c r="E142" s="18"/>
      <c r="F142" s="18"/>
      <c r="G142" s="13"/>
      <c r="H142" s="13"/>
      <c r="I142" s="71"/>
      <c r="J142" s="60"/>
    </row>
    <row r="143" spans="1:10" ht="13.8">
      <c r="A143" s="33" t="s">
        <v>302</v>
      </c>
      <c r="B143" s="50" t="s">
        <v>303</v>
      </c>
      <c r="C143" s="17" t="s">
        <v>304</v>
      </c>
      <c r="D143" s="17" t="s">
        <v>22</v>
      </c>
      <c r="E143" s="54" t="s">
        <v>186</v>
      </c>
      <c r="F143" s="18" t="s">
        <v>186</v>
      </c>
      <c r="G143" s="13" t="s">
        <v>186</v>
      </c>
      <c r="H143" s="13" t="s">
        <v>186</v>
      </c>
      <c r="I143" s="71"/>
      <c r="J143" s="60"/>
    </row>
    <row r="144" spans="1:10" ht="13.8">
      <c r="A144" s="13" t="s">
        <v>302</v>
      </c>
      <c r="B144" s="50" t="s">
        <v>305</v>
      </c>
      <c r="C144" s="17" t="s">
        <v>306</v>
      </c>
      <c r="D144" s="17" t="s">
        <v>22</v>
      </c>
      <c r="E144" s="18" t="s">
        <v>19</v>
      </c>
      <c r="F144" s="18" t="s">
        <v>186</v>
      </c>
      <c r="G144" s="13" t="s">
        <v>297</v>
      </c>
      <c r="H144" s="13" t="s">
        <v>19</v>
      </c>
      <c r="I144" s="71"/>
      <c r="J144" s="60"/>
    </row>
    <row r="145" spans="1:10">
      <c r="A145" s="13"/>
      <c r="B145" s="20" t="s">
        <v>307</v>
      </c>
      <c r="C145" s="21" t="s">
        <v>308</v>
      </c>
      <c r="D145" s="17"/>
      <c r="E145" s="18"/>
      <c r="F145" s="18"/>
      <c r="G145" s="13"/>
      <c r="H145" s="13"/>
      <c r="I145" s="71"/>
      <c r="J145" s="60"/>
    </row>
    <row r="146" spans="1:10" ht="13.8">
      <c r="A146" s="13" t="s">
        <v>302</v>
      </c>
      <c r="B146" s="50" t="s">
        <v>309</v>
      </c>
      <c r="C146" s="17" t="s">
        <v>310</v>
      </c>
      <c r="D146" s="17" t="s">
        <v>22</v>
      </c>
      <c r="E146" s="18" t="s">
        <v>19</v>
      </c>
      <c r="F146" s="18" t="s">
        <v>186</v>
      </c>
      <c r="G146" s="13" t="s">
        <v>19</v>
      </c>
      <c r="H146" s="13" t="s">
        <v>19</v>
      </c>
      <c r="I146" s="71"/>
      <c r="J146" s="60"/>
    </row>
    <row r="147" spans="1:10" ht="13.8">
      <c r="A147" s="13" t="s">
        <v>302</v>
      </c>
      <c r="B147" s="50" t="s">
        <v>311</v>
      </c>
      <c r="C147" s="17" t="s">
        <v>312</v>
      </c>
      <c r="D147" s="17" t="s">
        <v>22</v>
      </c>
      <c r="E147" s="18" t="s">
        <v>19</v>
      </c>
      <c r="F147" s="18" t="s">
        <v>186</v>
      </c>
      <c r="G147" s="13" t="s">
        <v>297</v>
      </c>
      <c r="H147" s="13" t="s">
        <v>19</v>
      </c>
      <c r="I147" s="71"/>
      <c r="J147" s="60"/>
    </row>
    <row r="148" spans="1:10">
      <c r="A148" s="13"/>
      <c r="B148" s="20" t="s">
        <v>313</v>
      </c>
      <c r="C148" s="21" t="s">
        <v>314</v>
      </c>
      <c r="D148" s="17"/>
      <c r="E148" s="18"/>
      <c r="F148" s="18"/>
      <c r="G148" s="13"/>
      <c r="H148" s="13"/>
      <c r="I148" s="71"/>
      <c r="J148" s="60"/>
    </row>
    <row r="149" spans="1:10" ht="26.4">
      <c r="A149" s="13" t="s">
        <v>302</v>
      </c>
      <c r="B149" s="50" t="s">
        <v>315</v>
      </c>
      <c r="C149" s="17" t="s">
        <v>316</v>
      </c>
      <c r="D149" s="17" t="s">
        <v>22</v>
      </c>
      <c r="E149" s="18" t="s">
        <v>19</v>
      </c>
      <c r="F149" s="18" t="s">
        <v>186</v>
      </c>
      <c r="G149" s="13" t="s">
        <v>19</v>
      </c>
      <c r="H149" s="13" t="s">
        <v>19</v>
      </c>
      <c r="I149" s="71"/>
      <c r="J149" s="60"/>
    </row>
    <row r="150" spans="1:10" ht="39.6">
      <c r="A150" s="13" t="s">
        <v>302</v>
      </c>
      <c r="B150" s="50" t="s">
        <v>317</v>
      </c>
      <c r="C150" s="17" t="s">
        <v>318</v>
      </c>
      <c r="D150" s="17" t="s">
        <v>22</v>
      </c>
      <c r="E150" s="18" t="s">
        <v>19</v>
      </c>
      <c r="F150" s="18" t="s">
        <v>186</v>
      </c>
      <c r="G150" s="13" t="s">
        <v>19</v>
      </c>
      <c r="H150" s="13" t="s">
        <v>19</v>
      </c>
      <c r="I150" s="71"/>
      <c r="J150" s="60"/>
    </row>
    <row r="151" spans="1:10" ht="52.8">
      <c r="A151" s="13" t="s">
        <v>302</v>
      </c>
      <c r="B151" s="50" t="s">
        <v>319</v>
      </c>
      <c r="C151" s="17" t="s">
        <v>320</v>
      </c>
      <c r="D151" s="17" t="s">
        <v>22</v>
      </c>
      <c r="E151" s="18" t="s">
        <v>19</v>
      </c>
      <c r="F151" s="18" t="s">
        <v>186</v>
      </c>
      <c r="G151" s="13" t="s">
        <v>19</v>
      </c>
      <c r="H151" s="13" t="s">
        <v>19</v>
      </c>
      <c r="I151" s="71"/>
      <c r="J151" s="60"/>
    </row>
    <row r="152" spans="1:10" ht="13.8">
      <c r="A152" s="13" t="s">
        <v>302</v>
      </c>
      <c r="B152" s="50" t="s">
        <v>321</v>
      </c>
      <c r="C152" s="17" t="s">
        <v>322</v>
      </c>
      <c r="D152" s="17" t="s">
        <v>22</v>
      </c>
      <c r="E152" s="18" t="s">
        <v>19</v>
      </c>
      <c r="F152" s="18" t="s">
        <v>186</v>
      </c>
      <c r="G152" s="13" t="s">
        <v>297</v>
      </c>
      <c r="H152" s="13" t="s">
        <v>19</v>
      </c>
      <c r="I152" s="71"/>
      <c r="J152" s="60"/>
    </row>
    <row r="153" spans="1:10">
      <c r="A153" s="13"/>
      <c r="B153" s="20" t="s">
        <v>323</v>
      </c>
      <c r="C153" s="21" t="s">
        <v>324</v>
      </c>
      <c r="D153" s="17"/>
      <c r="E153" s="18"/>
      <c r="F153" s="18"/>
      <c r="G153" s="13"/>
      <c r="H153" s="13"/>
      <c r="I153" s="71"/>
      <c r="J153" s="60"/>
    </row>
    <row r="154" spans="1:10" ht="26.4">
      <c r="A154" s="13" t="s">
        <v>302</v>
      </c>
      <c r="B154" s="50" t="s">
        <v>325</v>
      </c>
      <c r="C154" s="17" t="s">
        <v>326</v>
      </c>
      <c r="D154" s="17" t="s">
        <v>22</v>
      </c>
      <c r="E154" s="18" t="s">
        <v>19</v>
      </c>
      <c r="F154" s="18" t="s">
        <v>186</v>
      </c>
      <c r="G154" s="13" t="s">
        <v>19</v>
      </c>
      <c r="H154" s="13" t="s">
        <v>19</v>
      </c>
      <c r="I154" s="71"/>
      <c r="J154" s="60"/>
    </row>
    <row r="155" spans="1:10" ht="39.6">
      <c r="A155" s="13" t="s">
        <v>302</v>
      </c>
      <c r="B155" s="50" t="s">
        <v>327</v>
      </c>
      <c r="C155" s="17" t="s">
        <v>328</v>
      </c>
      <c r="D155" s="17" t="s">
        <v>22</v>
      </c>
      <c r="E155" s="18" t="s">
        <v>19</v>
      </c>
      <c r="F155" s="18" t="s">
        <v>186</v>
      </c>
      <c r="G155" s="13" t="s">
        <v>19</v>
      </c>
      <c r="H155" s="13" t="s">
        <v>19</v>
      </c>
      <c r="I155" s="71"/>
      <c r="J155" s="60"/>
    </row>
    <row r="156" spans="1:10" ht="39.6">
      <c r="A156" s="13" t="s">
        <v>302</v>
      </c>
      <c r="B156" s="50" t="s">
        <v>329</v>
      </c>
      <c r="C156" s="17" t="s">
        <v>330</v>
      </c>
      <c r="D156" s="17" t="s">
        <v>22</v>
      </c>
      <c r="E156" s="18" t="s">
        <v>19</v>
      </c>
      <c r="F156" s="18" t="s">
        <v>186</v>
      </c>
      <c r="G156" s="13" t="s">
        <v>19</v>
      </c>
      <c r="H156" s="13" t="s">
        <v>19</v>
      </c>
      <c r="I156" s="71"/>
      <c r="J156" s="60"/>
    </row>
    <row r="157" spans="1:10">
      <c r="A157" s="13"/>
      <c r="B157" s="20" t="s">
        <v>331</v>
      </c>
      <c r="C157" s="21" t="s">
        <v>332</v>
      </c>
      <c r="D157" s="17"/>
      <c r="E157" s="18"/>
      <c r="F157" s="18"/>
      <c r="G157" s="13"/>
      <c r="H157" s="13"/>
      <c r="I157" s="71"/>
      <c r="J157" s="60"/>
    </row>
    <row r="158" spans="1:10" ht="26.4">
      <c r="A158" s="13" t="s">
        <v>302</v>
      </c>
      <c r="B158" s="50" t="s">
        <v>333</v>
      </c>
      <c r="C158" s="17" t="s">
        <v>334</v>
      </c>
      <c r="D158" s="17" t="s">
        <v>22</v>
      </c>
      <c r="E158" s="18" t="s">
        <v>19</v>
      </c>
      <c r="F158" s="18" t="s">
        <v>186</v>
      </c>
      <c r="G158" s="13" t="s">
        <v>19</v>
      </c>
      <c r="H158" s="13" t="s">
        <v>335</v>
      </c>
      <c r="I158" s="71"/>
      <c r="J158" s="60"/>
    </row>
    <row r="159" spans="1:10" ht="52.8">
      <c r="A159" s="13" t="s">
        <v>302</v>
      </c>
      <c r="B159" s="50" t="s">
        <v>336</v>
      </c>
      <c r="C159" s="17" t="s">
        <v>337</v>
      </c>
      <c r="D159" s="17" t="s">
        <v>22</v>
      </c>
      <c r="E159" s="18" t="s">
        <v>19</v>
      </c>
      <c r="F159" s="18" t="s">
        <v>186</v>
      </c>
      <c r="G159" s="13" t="s">
        <v>335</v>
      </c>
      <c r="H159" s="13" t="s">
        <v>335</v>
      </c>
      <c r="I159" s="71"/>
      <c r="J159" s="60"/>
    </row>
    <row r="160" spans="1:10" ht="52.8">
      <c r="A160" s="13" t="s">
        <v>302</v>
      </c>
      <c r="B160" s="50" t="s">
        <v>338</v>
      </c>
      <c r="C160" s="17" t="s">
        <v>339</v>
      </c>
      <c r="D160" s="17" t="s">
        <v>22</v>
      </c>
      <c r="E160" s="18" t="s">
        <v>19</v>
      </c>
      <c r="F160" s="18" t="s">
        <v>186</v>
      </c>
      <c r="G160" s="13" t="s">
        <v>335</v>
      </c>
      <c r="H160" s="13" t="s">
        <v>335</v>
      </c>
      <c r="I160" s="71"/>
      <c r="J160" s="60"/>
    </row>
    <row r="161" spans="1:10">
      <c r="A161" s="13"/>
      <c r="B161" s="55" t="s">
        <v>340</v>
      </c>
      <c r="C161" s="56" t="s">
        <v>341</v>
      </c>
      <c r="D161" s="17"/>
      <c r="E161" s="18"/>
      <c r="F161" s="18"/>
      <c r="G161" s="13"/>
      <c r="H161" s="13"/>
      <c r="I161" s="71"/>
      <c r="J161" s="60"/>
    </row>
    <row r="162" spans="1:10" ht="13.8">
      <c r="A162" s="13" t="s">
        <v>302</v>
      </c>
      <c r="B162" s="50" t="s">
        <v>342</v>
      </c>
      <c r="C162" s="57" t="s">
        <v>343</v>
      </c>
      <c r="D162" s="17" t="s">
        <v>22</v>
      </c>
      <c r="E162" s="18" t="s">
        <v>19</v>
      </c>
      <c r="F162" s="18" t="s">
        <v>186</v>
      </c>
      <c r="G162" s="13" t="s">
        <v>335</v>
      </c>
      <c r="H162" s="13" t="s">
        <v>335</v>
      </c>
      <c r="I162" s="71"/>
      <c r="J162" s="60"/>
    </row>
    <row r="163" spans="1:10" ht="13.8">
      <c r="A163" s="13" t="s">
        <v>302</v>
      </c>
      <c r="B163" s="50" t="s">
        <v>344</v>
      </c>
      <c r="C163" s="57" t="s">
        <v>345</v>
      </c>
      <c r="D163" s="17" t="s">
        <v>22</v>
      </c>
      <c r="E163" s="18" t="s">
        <v>19</v>
      </c>
      <c r="F163" s="18" t="s">
        <v>186</v>
      </c>
      <c r="G163" s="13" t="s">
        <v>335</v>
      </c>
      <c r="H163" s="13" t="s">
        <v>335</v>
      </c>
      <c r="I163" s="71"/>
      <c r="J163" s="60"/>
    </row>
    <row r="164" spans="1:10">
      <c r="A164" s="13"/>
      <c r="B164" s="55" t="s">
        <v>346</v>
      </c>
      <c r="C164" s="56" t="s">
        <v>347</v>
      </c>
      <c r="D164" s="17"/>
      <c r="E164" s="18"/>
      <c r="F164" s="18"/>
      <c r="G164" s="13"/>
      <c r="H164" s="13"/>
      <c r="I164" s="71"/>
      <c r="J164" s="60"/>
    </row>
    <row r="165" spans="1:10" ht="26.4">
      <c r="A165" s="13" t="s">
        <v>302</v>
      </c>
      <c r="B165" s="50" t="s">
        <v>348</v>
      </c>
      <c r="C165" s="57" t="s">
        <v>349</v>
      </c>
      <c r="D165" s="17" t="s">
        <v>22</v>
      </c>
      <c r="E165" s="18" t="s">
        <v>19</v>
      </c>
      <c r="F165" s="18" t="s">
        <v>186</v>
      </c>
      <c r="G165" s="13" t="s">
        <v>335</v>
      </c>
      <c r="H165" s="13" t="s">
        <v>335</v>
      </c>
      <c r="I165" s="71"/>
      <c r="J165" s="60"/>
    </row>
    <row r="166" spans="1:10" ht="26.4">
      <c r="A166" s="13" t="s">
        <v>302</v>
      </c>
      <c r="B166" s="50" t="s">
        <v>350</v>
      </c>
      <c r="C166" s="57" t="s">
        <v>351</v>
      </c>
      <c r="D166" s="17" t="s">
        <v>22</v>
      </c>
      <c r="E166" s="18" t="s">
        <v>19</v>
      </c>
      <c r="F166" s="18" t="s">
        <v>186</v>
      </c>
      <c r="G166" s="13" t="s">
        <v>335</v>
      </c>
      <c r="H166" s="13" t="s">
        <v>335</v>
      </c>
      <c r="I166" s="71"/>
      <c r="J166" s="60"/>
    </row>
    <row r="167" spans="1:10">
      <c r="A167" s="13"/>
      <c r="B167" s="55" t="s">
        <v>352</v>
      </c>
      <c r="C167" s="56" t="s">
        <v>353</v>
      </c>
      <c r="D167" s="17"/>
      <c r="E167" s="18"/>
      <c r="F167" s="18"/>
      <c r="G167" s="13"/>
      <c r="H167" s="13"/>
      <c r="I167" s="71"/>
      <c r="J167" s="60"/>
    </row>
    <row r="168" spans="1:10" ht="13.8">
      <c r="A168" s="13" t="s">
        <v>302</v>
      </c>
      <c r="B168" s="50" t="s">
        <v>354</v>
      </c>
      <c r="C168" s="57" t="s">
        <v>355</v>
      </c>
      <c r="D168" s="17" t="s">
        <v>22</v>
      </c>
      <c r="E168" s="18" t="s">
        <v>19</v>
      </c>
      <c r="F168" s="18" t="s">
        <v>186</v>
      </c>
      <c r="G168" s="13" t="s">
        <v>335</v>
      </c>
      <c r="H168" s="13" t="s">
        <v>335</v>
      </c>
      <c r="I168" s="71"/>
      <c r="J168" s="60"/>
    </row>
    <row r="169" spans="1:10" ht="26.4">
      <c r="A169" s="13" t="s">
        <v>302</v>
      </c>
      <c r="B169" s="50" t="s">
        <v>356</v>
      </c>
      <c r="C169" s="57" t="s">
        <v>357</v>
      </c>
      <c r="D169" s="17" t="s">
        <v>22</v>
      </c>
      <c r="E169" s="18" t="s">
        <v>19</v>
      </c>
      <c r="F169" s="18" t="s">
        <v>186</v>
      </c>
      <c r="G169" s="13" t="s">
        <v>335</v>
      </c>
      <c r="H169" s="13" t="s">
        <v>335</v>
      </c>
      <c r="I169" s="71"/>
      <c r="J169" s="60"/>
    </row>
    <row r="170" spans="1:10">
      <c r="A170" s="13"/>
      <c r="B170" s="55" t="s">
        <v>358</v>
      </c>
      <c r="C170" s="56" t="s">
        <v>359</v>
      </c>
      <c r="D170" s="19"/>
      <c r="E170" s="18"/>
      <c r="F170" s="18"/>
      <c r="G170" s="13"/>
      <c r="H170" s="13"/>
      <c r="I170" s="71"/>
      <c r="J170" s="60"/>
    </row>
    <row r="171" spans="1:10" ht="13.8">
      <c r="A171" s="13" t="s">
        <v>302</v>
      </c>
      <c r="B171" s="50" t="s">
        <v>360</v>
      </c>
      <c r="C171" s="57" t="s">
        <v>361</v>
      </c>
      <c r="D171" s="17" t="s">
        <v>22</v>
      </c>
      <c r="E171" s="18" t="s">
        <v>19</v>
      </c>
      <c r="F171" s="18" t="s">
        <v>186</v>
      </c>
      <c r="G171" s="13" t="s">
        <v>335</v>
      </c>
      <c r="H171" s="13" t="s">
        <v>335</v>
      </c>
      <c r="I171" s="71"/>
      <c r="J171" s="60"/>
    </row>
    <row r="172" spans="1:10" ht="39.6">
      <c r="A172" s="13" t="s">
        <v>302</v>
      </c>
      <c r="B172" s="50" t="s">
        <v>362</v>
      </c>
      <c r="C172" s="17" t="s">
        <v>363</v>
      </c>
      <c r="D172" s="17" t="s">
        <v>22</v>
      </c>
      <c r="E172" s="18" t="s">
        <v>19</v>
      </c>
      <c r="F172" s="18" t="s">
        <v>186</v>
      </c>
      <c r="G172" s="13" t="s">
        <v>19</v>
      </c>
      <c r="H172" s="13" t="s">
        <v>19</v>
      </c>
      <c r="I172" s="71"/>
      <c r="J172" s="60"/>
    </row>
  </sheetData>
  <mergeCells count="7">
    <mergeCell ref="I2:J2"/>
    <mergeCell ref="E1:H1"/>
    <mergeCell ref="A2:A3"/>
    <mergeCell ref="B2:B3"/>
    <mergeCell ref="C2:C3"/>
    <mergeCell ref="E2:F2"/>
    <mergeCell ref="G2:H2"/>
  </mergeCells>
  <pageMargins left="0.7" right="0.7" top="0.78740157499999996" bottom="0.78740157499999996" header="0.3" footer="0.3"/>
  <customProperties>
    <customPr name="_pios_id" r:id="rId1"/>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TEAG Thüringer Energie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Karpp, Marianne</dc:creator>
  <cp:lastModifiedBy>Karpp, Marianne</cp:lastModifiedBy>
  <dcterms:created xsi:type="dcterms:W3CDTF">2026-10-06T11:39:06Z</dcterms:created>
  <dcterms:modified xsi:type="dcterms:W3CDTF">2026-10-14T09:03:02Z</dcterms:modified>
</cp:coreProperties>
</file>